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<sst xmlns="http://schemas.openxmlformats.org/spreadsheetml/2006/main" count="76" uniqueCount="68">
  <si>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TOTAL SCHOOLS</t>
  </si>
  <si>
    <t>PUBLIC SCHOOLS</t>
  </si>
  <si>
    <t>NON-PUBLIC SCHOOLS</t>
  </si>
  <si>
    <t xml:space="preserve">          AP SCHOOLS</t>
  </si>
  <si>
    <t>TOTAL % SCHOOLS IN AP</t>
  </si>
  <si>
    <t xml:space="preserve">  % CHG</t>
  </si>
  <si>
    <t xml:space="preserve">        AP SCHOOLS</t>
  </si>
  <si>
    <t xml:space="preserve">         AP SCHOOLS</t>
  </si>
  <si>
    <t>State</t>
  </si>
  <si>
    <t xml:space="preserve">U.S.*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</si>
  <si>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</si>
  <si>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</si>
  <si>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</si>
  <si>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</si>
  <si>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</si>
  <si>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</si>
  <si>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</si>
  <si>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</si>
  <si>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</si>
  <si>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</si>
  <si>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</si>
  <si>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</si>
  <si>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</si>
  <si>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</si>
  <si>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</si>
  <si>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</si>
  <si>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</si>
  <si>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</si>
  <si>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</si>
  <si>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</si>
  <si>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</si>
  <si>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</si>
  <si>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</si>
  <si>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</si>
  <si>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</si>
  <si>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</si>
  <si>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</si>
  <si>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</si>
  <si>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</si>
  <si>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</si>
  <si>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</si>
  <si>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</si>
  <si>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</si>
  <si>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</si>
  <si>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</si>
  <si>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</si>
  <si>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</si>
  <si>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</si>
  <si>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</si>
  <si>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</si>
  <si>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</si>
  <si>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</si>
  <si>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</si>
  <si>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</si>
  <si>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</si>
  <si>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</si>
  <si>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</si>
  <si>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</si>
  <si>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</si>
  <si>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</si>
  <si>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</si>
  <si>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</si>
  <si>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 (U.S.)</t>
  </si>
  <si>
    <t>NON-U.S./U.S.TERR/CAN</t>
  </si>
  <si>
    <t>GRAND TOTAL</t>
  </si>
  <si>
    <t>Note: The designation of public or non-public schools is based on self-reported data from schools that may not be entirely consistent with the classifications from QED.</t>
  </si>
  <si>
    <t>2003-2004</t>
  </si>
  <si>
    <t xml:space="preserve">*SOURCE:  Quality Education Data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</si>
</sst>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8"/>
      <name val="Serifa 45 Light"/>
      <family val="1"/>
    </font>
    <font>
      <sz val="9"/>
      <name val="Serifa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wrapText="1"/>
    </xf>
    <xf numFmtId="0" fontId="4" fillId="2" borderId="3" xfId="0" applyFont="1" applyFill="1" applyBorder="1" applyAlignment="1">
      <alignment horizontal="centerContinuous"/>
    </xf>
    <xf numFmtId="0" fontId="5" fillId="2" borderId="0" xfId="0" applyFont="1" applyFill="1" applyBorder="1" applyAlignment="1" quotePrefix="1">
      <alignment horizontal="right"/>
    </xf>
    <xf numFmtId="0" fontId="5" fillId="2" borderId="0" xfId="0" applyFont="1" applyFill="1" applyBorder="1" applyAlignment="1" quotePrefix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" xfId="0" applyFont="1" applyFill="1" applyBorder="1" applyAlignment="1" quotePrefix="1">
      <alignment horizontal="righ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2" fontId="4" fillId="2" borderId="1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4" fillId="2" borderId="6" xfId="15" applyNumberFormat="1" applyFont="1" applyFill="1" applyBorder="1" applyAlignment="1">
      <alignment horizontal="center"/>
    </xf>
    <xf numFmtId="172" fontId="4" fillId="2" borderId="6" xfId="15" applyNumberFormat="1" applyFont="1" applyFill="1" applyBorder="1" applyAlignment="1">
      <alignment/>
    </xf>
    <xf numFmtId="173" fontId="4" fillId="2" borderId="6" xfId="0" applyNumberFormat="1" applyFont="1" applyFill="1" applyBorder="1" applyAlignment="1">
      <alignment horizontal="right"/>
    </xf>
    <xf numFmtId="172" fontId="4" fillId="2" borderId="7" xfId="15" applyNumberFormat="1" applyFont="1" applyFill="1" applyBorder="1" applyAlignment="1">
      <alignment/>
    </xf>
    <xf numFmtId="172" fontId="4" fillId="2" borderId="6" xfId="15" applyNumberFormat="1" applyFont="1" applyFill="1" applyBorder="1" applyAlignment="1" quotePrefix="1">
      <alignment horizontal="left"/>
    </xf>
    <xf numFmtId="0" fontId="4" fillId="2" borderId="6" xfId="0" applyFont="1" applyFill="1" applyBorder="1" applyAlignment="1">
      <alignment/>
    </xf>
    <xf numFmtId="173" fontId="4" fillId="2" borderId="6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 quotePrefix="1">
      <alignment horizontal="left"/>
    </xf>
    <xf numFmtId="0" fontId="0" fillId="0" borderId="5" xfId="0" applyBorder="1" applyAlignment="1">
      <alignment/>
    </xf>
    <xf numFmtId="0" fontId="4" fillId="2" borderId="1" xfId="0" applyFont="1" applyFill="1" applyBorder="1" applyAlignment="1" quotePrefix="1">
      <alignment horizontal="left"/>
    </xf>
    <xf numFmtId="0" fontId="4" fillId="2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1" fontId="4" fillId="2" borderId="6" xfId="15" applyNumberFormat="1" applyFont="1" applyFill="1" applyBorder="1" applyAlignment="1">
      <alignment/>
    </xf>
    <xf numFmtId="173" fontId="4" fillId="0" borderId="6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9"/>
  <sheetViews>
    <sheetView tabSelected="1" workbookViewId="0" topLeftCell="A1">
      <selection activeCell="A21" sqref="A21"/>
    </sheetView>
  </sheetViews>
  <sheetFormatPr defaultColWidth="8.88671875" defaultRowHeight="15"/>
  <cols>
    <col min="1" max="1" width="5.5546875" style="8" customWidth="1"/>
    <col min="2" max="2" width="2.5546875" style="8" customWidth="1"/>
    <col min="3" max="3" width="11.3359375" style="8" customWidth="1"/>
    <col min="4" max="4" width="8.3359375" style="8" customWidth="1"/>
    <col min="5" max="6" width="6.88671875" style="8" customWidth="1"/>
    <col min="7" max="7" width="7.10546875" style="8" customWidth="1"/>
    <col min="8" max="8" width="8.4453125" style="8" customWidth="1"/>
    <col min="9" max="9" width="1.1171875" style="8" customWidth="1"/>
    <col min="10" max="10" width="7.77734375" style="8" customWidth="1"/>
    <col min="11" max="11" width="0.671875" style="8" customWidth="1"/>
    <col min="12" max="14" width="6.88671875" style="8" customWidth="1"/>
    <col min="15" max="15" width="7.10546875" style="8" customWidth="1"/>
    <col min="16" max="16" width="8.5546875" style="8" customWidth="1"/>
    <col min="17" max="17" width="1.1171875" style="8" customWidth="1"/>
    <col min="18" max="18" width="7.77734375" style="8" customWidth="1"/>
    <col min="19" max="19" width="0.671875" style="8" customWidth="1"/>
    <col min="20" max="22" width="6.88671875" style="8" customWidth="1"/>
    <col min="23" max="23" width="7.10546875" style="8" customWidth="1"/>
    <col min="24" max="24" width="8.5546875" style="8" customWidth="1"/>
    <col min="25" max="25" width="1.1171875" style="8" customWidth="1"/>
    <col min="26" max="26" width="7.77734375" style="8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8" customWidth="1"/>
  </cols>
  <sheetData>
    <row r="2" spans="2:27" ht="13.5" customHeight="1" thickBot="1">
      <c r="B2" s="9"/>
      <c r="Q2" s="9"/>
      <c r="R2" s="9"/>
      <c r="S2" s="9"/>
      <c r="Y2" s="9"/>
      <c r="Z2" s="9"/>
      <c r="AA2" s="2"/>
    </row>
    <row r="3" spans="2:36" s="7" customFormat="1" ht="15" customHeight="1">
      <c r="B3" s="40"/>
      <c r="C3" s="34"/>
      <c r="D3" s="10" t="s">
        <v>0</v>
      </c>
      <c r="E3" s="11"/>
      <c r="F3" s="11"/>
      <c r="G3" s="11"/>
      <c r="H3" s="11"/>
      <c r="I3" s="11"/>
      <c r="J3" s="12"/>
      <c r="K3" s="12"/>
      <c r="L3" s="13" t="s">
        <v>1</v>
      </c>
      <c r="M3" s="11"/>
      <c r="N3" s="11"/>
      <c r="O3" s="12"/>
      <c r="P3" s="11"/>
      <c r="Q3" s="14"/>
      <c r="R3" s="15"/>
      <c r="S3" s="15"/>
      <c r="T3" s="13" t="s">
        <v>2</v>
      </c>
      <c r="U3" s="11"/>
      <c r="V3" s="11"/>
      <c r="W3" s="11"/>
      <c r="X3" s="11"/>
      <c r="Y3" s="14"/>
      <c r="Z3" s="15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2:36" s="7" customFormat="1" ht="14.25" customHeight="1">
      <c r="B4" s="40"/>
      <c r="C4" s="16"/>
      <c r="D4" s="14"/>
      <c r="E4" s="14" t="s">
        <v>3</v>
      </c>
      <c r="F4" s="14"/>
      <c r="G4" s="17" t="s">
        <v>4</v>
      </c>
      <c r="H4" s="17"/>
      <c r="I4" s="17"/>
      <c r="J4" s="16" t="s">
        <v>5</v>
      </c>
      <c r="K4" s="16"/>
      <c r="L4" s="18"/>
      <c r="M4" s="14" t="s">
        <v>6</v>
      </c>
      <c r="N4" s="14"/>
      <c r="O4" s="17" t="s">
        <v>4</v>
      </c>
      <c r="P4" s="17"/>
      <c r="Q4" s="17"/>
      <c r="R4" s="16" t="s">
        <v>5</v>
      </c>
      <c r="S4" s="16"/>
      <c r="T4" s="18"/>
      <c r="U4" s="14" t="s">
        <v>7</v>
      </c>
      <c r="V4" s="14"/>
      <c r="W4" s="17" t="s">
        <v>4</v>
      </c>
      <c r="X4" s="17"/>
      <c r="Y4" s="17"/>
      <c r="Z4" s="16" t="s">
        <v>5</v>
      </c>
      <c r="AA4" s="1"/>
      <c r="AB4" s="4"/>
      <c r="AC4" s="1"/>
      <c r="AD4" s="1"/>
      <c r="AE4" s="1"/>
      <c r="AF4" s="1"/>
      <c r="AG4" s="1"/>
      <c r="AH4" s="1"/>
      <c r="AI4" s="1"/>
      <c r="AJ4" s="1"/>
    </row>
    <row r="5" spans="2:36" s="7" customFormat="1" ht="16.5" customHeight="1">
      <c r="B5" s="4"/>
      <c r="C5" s="35" t="s">
        <v>8</v>
      </c>
      <c r="D5" s="19" t="s">
        <v>9</v>
      </c>
      <c r="E5" s="19">
        <v>2003</v>
      </c>
      <c r="F5" s="19">
        <v>2004</v>
      </c>
      <c r="G5" s="19">
        <v>2003</v>
      </c>
      <c r="H5" s="19">
        <v>2004</v>
      </c>
      <c r="I5" s="19"/>
      <c r="J5" s="20" t="s">
        <v>66</v>
      </c>
      <c r="K5" s="21"/>
      <c r="L5" s="22" t="s">
        <v>9</v>
      </c>
      <c r="M5" s="19">
        <v>2003</v>
      </c>
      <c r="N5" s="19">
        <v>2004</v>
      </c>
      <c r="O5" s="19">
        <v>2003</v>
      </c>
      <c r="P5" s="19">
        <v>2004</v>
      </c>
      <c r="Q5" s="19"/>
      <c r="R5" s="21" t="s">
        <v>66</v>
      </c>
      <c r="S5" s="20"/>
      <c r="T5" s="22" t="s">
        <v>9</v>
      </c>
      <c r="U5" s="19">
        <v>2003</v>
      </c>
      <c r="V5" s="19">
        <v>2004</v>
      </c>
      <c r="W5" s="19">
        <v>2003</v>
      </c>
      <c r="X5" s="19">
        <v>2004</v>
      </c>
      <c r="Y5" s="19"/>
      <c r="Z5" s="21" t="s">
        <v>66</v>
      </c>
      <c r="AA5" s="1"/>
      <c r="AB5" s="4"/>
      <c r="AC5" s="1"/>
      <c r="AD5" s="1"/>
      <c r="AE5" s="1"/>
      <c r="AF5" s="1"/>
      <c r="AG5" s="1"/>
      <c r="AH5" s="1"/>
      <c r="AI5" s="1"/>
      <c r="AJ5" s="1"/>
    </row>
    <row r="6" spans="2:36" s="5" customFormat="1" ht="10.5" customHeight="1">
      <c r="B6" s="41"/>
      <c r="C6" s="36" t="s">
        <v>10</v>
      </c>
      <c r="D6" s="27">
        <f aca="true" t="shared" si="0" ref="D6:D25">SUM(L6+T6)</f>
        <v>523</v>
      </c>
      <c r="E6" s="28">
        <f aca="true" t="shared" si="1" ref="E6:E37">SUM(M6+U6)</f>
        <v>170</v>
      </c>
      <c r="F6" s="28">
        <f aca="true" t="shared" si="2" ref="F6:F37">SUM(N6+V6)</f>
        <v>177</v>
      </c>
      <c r="G6" s="29">
        <v>0.32</v>
      </c>
      <c r="H6" s="29">
        <f aca="true" t="shared" si="3" ref="H6:H37">(F6/D6)*1</f>
        <v>0.3384321223709369</v>
      </c>
      <c r="I6" s="29"/>
      <c r="J6" s="29">
        <f aca="true" t="shared" si="4" ref="J6:J37">H6-G6</f>
        <v>0.018432122370936888</v>
      </c>
      <c r="K6" s="29"/>
      <c r="L6" s="30">
        <v>366</v>
      </c>
      <c r="M6" s="28">
        <v>126</v>
      </c>
      <c r="N6" s="28">
        <v>131</v>
      </c>
      <c r="O6" s="29">
        <v>0.339</v>
      </c>
      <c r="P6" s="29">
        <f aca="true" t="shared" si="5" ref="P6:P37">(N6/L6)*1</f>
        <v>0.35792349726775957</v>
      </c>
      <c r="Q6" s="29"/>
      <c r="R6" s="29">
        <f aca="true" t="shared" si="6" ref="R6:R15">P6-O6</f>
        <v>0.018923497267759548</v>
      </c>
      <c r="S6" s="29"/>
      <c r="T6" s="30">
        <v>157</v>
      </c>
      <c r="U6" s="31">
        <v>44</v>
      </c>
      <c r="V6" s="31">
        <v>46</v>
      </c>
      <c r="W6" s="29">
        <v>0.275</v>
      </c>
      <c r="X6" s="29">
        <f aca="true" t="shared" si="7" ref="X6:X37">(V6/T6)*1</f>
        <v>0.2929936305732484</v>
      </c>
      <c r="Y6" s="29"/>
      <c r="Z6" s="29">
        <f aca="true" t="shared" si="8" ref="Z6:Z37">X6-W6</f>
        <v>0.017993630573248376</v>
      </c>
      <c r="AA6" s="42"/>
      <c r="AB6" s="4"/>
      <c r="AC6" s="1"/>
      <c r="AD6" s="1"/>
      <c r="AE6" s="1"/>
      <c r="AF6" s="1"/>
      <c r="AG6" s="1"/>
      <c r="AH6" s="1"/>
      <c r="AI6" s="1"/>
      <c r="AJ6" s="1"/>
    </row>
    <row r="7" spans="2:36" s="6" customFormat="1" ht="10.5" customHeight="1">
      <c r="B7" s="41"/>
      <c r="C7" s="32" t="s">
        <v>11</v>
      </c>
      <c r="D7" s="27">
        <f t="shared" si="0"/>
        <v>281</v>
      </c>
      <c r="E7" s="28">
        <f t="shared" si="1"/>
        <v>40</v>
      </c>
      <c r="F7" s="28">
        <f t="shared" si="2"/>
        <v>39</v>
      </c>
      <c r="G7" s="29">
        <v>0.139</v>
      </c>
      <c r="H7" s="29">
        <f t="shared" si="3"/>
        <v>0.1387900355871886</v>
      </c>
      <c r="I7" s="29"/>
      <c r="J7" s="29">
        <f t="shared" si="4"/>
        <v>-0.0002099644128114031</v>
      </c>
      <c r="K7" s="29"/>
      <c r="L7" s="30">
        <v>253</v>
      </c>
      <c r="M7" s="28">
        <v>34</v>
      </c>
      <c r="N7" s="28">
        <v>33</v>
      </c>
      <c r="O7" s="29">
        <v>0.132</v>
      </c>
      <c r="P7" s="29">
        <f t="shared" si="5"/>
        <v>0.13043478260869565</v>
      </c>
      <c r="Q7" s="29"/>
      <c r="R7" s="29">
        <f t="shared" si="6"/>
        <v>-0.0015652173913043577</v>
      </c>
      <c r="S7" s="29"/>
      <c r="T7" s="30">
        <v>28</v>
      </c>
      <c r="U7" s="28">
        <v>6</v>
      </c>
      <c r="V7" s="28">
        <v>6</v>
      </c>
      <c r="W7" s="29">
        <v>0.207</v>
      </c>
      <c r="X7" s="29">
        <f t="shared" si="7"/>
        <v>0.21428571428571427</v>
      </c>
      <c r="Y7" s="29"/>
      <c r="Z7" s="29">
        <f t="shared" si="8"/>
        <v>0.007285714285714284</v>
      </c>
      <c r="AA7" s="42"/>
      <c r="AB7" s="4"/>
      <c r="AC7" s="1"/>
      <c r="AD7" s="1"/>
      <c r="AE7" s="1"/>
      <c r="AF7" s="1"/>
      <c r="AG7" s="1"/>
      <c r="AH7" s="1"/>
      <c r="AI7" s="1"/>
      <c r="AJ7" s="1"/>
    </row>
    <row r="8" spans="2:36" s="6" customFormat="1" ht="10.5" customHeight="1">
      <c r="B8" s="41"/>
      <c r="C8" s="32" t="s">
        <v>12</v>
      </c>
      <c r="D8" s="27">
        <f t="shared" si="0"/>
        <v>450</v>
      </c>
      <c r="E8" s="28">
        <f t="shared" si="1"/>
        <v>151</v>
      </c>
      <c r="F8" s="28">
        <f t="shared" si="2"/>
        <v>161</v>
      </c>
      <c r="G8" s="29">
        <v>0.338</v>
      </c>
      <c r="H8" s="29">
        <f t="shared" si="3"/>
        <v>0.35777777777777775</v>
      </c>
      <c r="I8" s="29"/>
      <c r="J8" s="29">
        <f t="shared" si="4"/>
        <v>0.019777777777777727</v>
      </c>
      <c r="K8" s="29"/>
      <c r="L8" s="30">
        <v>399</v>
      </c>
      <c r="M8" s="28">
        <v>124</v>
      </c>
      <c r="N8" s="28">
        <v>131</v>
      </c>
      <c r="O8" s="29">
        <v>0.642</v>
      </c>
      <c r="P8" s="29">
        <f t="shared" si="5"/>
        <v>0.3283208020050125</v>
      </c>
      <c r="Q8" s="29"/>
      <c r="R8" s="29">
        <f t="shared" si="6"/>
        <v>-0.3136791979949875</v>
      </c>
      <c r="S8" s="29"/>
      <c r="T8" s="30">
        <v>51</v>
      </c>
      <c r="U8" s="28">
        <v>27</v>
      </c>
      <c r="V8" s="28">
        <v>30</v>
      </c>
      <c r="W8" s="29">
        <v>0.106</v>
      </c>
      <c r="X8" s="29">
        <f t="shared" si="7"/>
        <v>0.5882352941176471</v>
      </c>
      <c r="Y8" s="29"/>
      <c r="Z8" s="29">
        <f t="shared" si="8"/>
        <v>0.4822352941176471</v>
      </c>
      <c r="AA8" s="42"/>
      <c r="AB8" s="4"/>
      <c r="AC8" s="1"/>
      <c r="AD8" s="1"/>
      <c r="AE8" s="1"/>
      <c r="AF8" s="1"/>
      <c r="AG8" s="1"/>
      <c r="AH8" s="1"/>
      <c r="AI8" s="1"/>
      <c r="AJ8" s="1"/>
    </row>
    <row r="9" spans="2:36" s="6" customFormat="1" ht="10.5" customHeight="1">
      <c r="B9" s="41"/>
      <c r="C9" s="32" t="s">
        <v>13</v>
      </c>
      <c r="D9" s="27">
        <f t="shared" si="0"/>
        <v>384</v>
      </c>
      <c r="E9" s="28">
        <f t="shared" si="1"/>
        <v>148</v>
      </c>
      <c r="F9" s="28">
        <f t="shared" si="2"/>
        <v>188</v>
      </c>
      <c r="G9" s="29">
        <v>0.384</v>
      </c>
      <c r="H9" s="29">
        <f t="shared" si="3"/>
        <v>0.4895833333333333</v>
      </c>
      <c r="I9" s="29"/>
      <c r="J9" s="29">
        <f t="shared" si="4"/>
        <v>0.1055833333333333</v>
      </c>
      <c r="K9" s="29"/>
      <c r="L9" s="30">
        <v>328</v>
      </c>
      <c r="M9" s="28">
        <v>135</v>
      </c>
      <c r="N9" s="28">
        <v>173</v>
      </c>
      <c r="O9" s="29">
        <v>0.412</v>
      </c>
      <c r="P9" s="29">
        <f t="shared" si="5"/>
        <v>0.5274390243902439</v>
      </c>
      <c r="Q9" s="29"/>
      <c r="R9" s="29">
        <f t="shared" si="6"/>
        <v>0.11543902439024395</v>
      </c>
      <c r="S9" s="29"/>
      <c r="T9" s="30">
        <v>56</v>
      </c>
      <c r="U9" s="28">
        <v>13</v>
      </c>
      <c r="V9" s="28">
        <v>15</v>
      </c>
      <c r="W9" s="29">
        <v>0.228</v>
      </c>
      <c r="X9" s="29">
        <f t="shared" si="7"/>
        <v>0.26785714285714285</v>
      </c>
      <c r="Y9" s="29"/>
      <c r="Z9" s="29">
        <f t="shared" si="8"/>
        <v>0.03985714285714284</v>
      </c>
      <c r="AA9" s="42"/>
      <c r="AB9" s="4"/>
      <c r="AC9" s="1"/>
      <c r="AD9" s="1"/>
      <c r="AE9" s="1"/>
      <c r="AF9" s="1"/>
      <c r="AG9" s="1"/>
      <c r="AH9" s="1"/>
      <c r="AI9" s="1"/>
      <c r="AJ9" s="1"/>
    </row>
    <row r="10" spans="2:36" s="6" customFormat="1" ht="10.5" customHeight="1">
      <c r="B10" s="41"/>
      <c r="C10" s="32" t="s">
        <v>14</v>
      </c>
      <c r="D10" s="27">
        <f t="shared" si="0"/>
        <v>1765</v>
      </c>
      <c r="E10" s="28">
        <f t="shared" si="1"/>
        <v>1272</v>
      </c>
      <c r="F10" s="28">
        <f t="shared" si="2"/>
        <v>1310</v>
      </c>
      <c r="G10" s="29">
        <v>0.766</v>
      </c>
      <c r="H10" s="29">
        <f t="shared" si="3"/>
        <v>0.7422096317280453</v>
      </c>
      <c r="I10" s="29"/>
      <c r="J10" s="29">
        <f t="shared" si="4"/>
        <v>-0.023790368271954687</v>
      </c>
      <c r="K10" s="29"/>
      <c r="L10" s="30">
        <v>1117</v>
      </c>
      <c r="M10" s="28">
        <v>931</v>
      </c>
      <c r="N10" s="28">
        <v>956</v>
      </c>
      <c r="O10" s="29">
        <v>0.828</v>
      </c>
      <c r="P10" s="29">
        <f t="shared" si="5"/>
        <v>0.855863921217547</v>
      </c>
      <c r="Q10" s="29"/>
      <c r="R10" s="29">
        <f t="shared" si="6"/>
        <v>0.027863921217546994</v>
      </c>
      <c r="S10" s="29"/>
      <c r="T10" s="30">
        <v>648</v>
      </c>
      <c r="U10" s="28">
        <v>341</v>
      </c>
      <c r="V10" s="28">
        <v>354</v>
      </c>
      <c r="W10" s="29">
        <v>0.635</v>
      </c>
      <c r="X10" s="29">
        <f t="shared" si="7"/>
        <v>0.5462962962962963</v>
      </c>
      <c r="Y10" s="29"/>
      <c r="Z10" s="29">
        <f t="shared" si="8"/>
        <v>-0.08870370370370373</v>
      </c>
      <c r="AA10" s="42"/>
      <c r="AB10" s="4"/>
      <c r="AC10" s="1"/>
      <c r="AD10" s="1"/>
      <c r="AE10" s="1"/>
      <c r="AF10" s="1"/>
      <c r="AG10" s="1"/>
      <c r="AH10" s="1"/>
      <c r="AI10" s="1"/>
      <c r="AJ10" s="1"/>
    </row>
    <row r="11" spans="2:36" s="6" customFormat="1" ht="10.5" customHeight="1">
      <c r="B11" s="41"/>
      <c r="C11" s="32" t="s">
        <v>15</v>
      </c>
      <c r="D11" s="27">
        <f t="shared" si="0"/>
        <v>400</v>
      </c>
      <c r="E11" s="28">
        <f t="shared" si="1"/>
        <v>214</v>
      </c>
      <c r="F11" s="28">
        <f t="shared" si="2"/>
        <v>222</v>
      </c>
      <c r="G11" s="29">
        <v>0.538</v>
      </c>
      <c r="H11" s="29">
        <f t="shared" si="3"/>
        <v>0.555</v>
      </c>
      <c r="I11" s="29"/>
      <c r="J11" s="29">
        <f t="shared" si="4"/>
        <v>0.017000000000000015</v>
      </c>
      <c r="K11" s="29"/>
      <c r="L11" s="30">
        <v>314</v>
      </c>
      <c r="M11" s="28">
        <v>177</v>
      </c>
      <c r="N11" s="28">
        <v>182</v>
      </c>
      <c r="O11" s="29">
        <v>0.564</v>
      </c>
      <c r="P11" s="29">
        <f t="shared" si="5"/>
        <v>0.5796178343949044</v>
      </c>
      <c r="Q11" s="29"/>
      <c r="R11" s="29">
        <f t="shared" si="6"/>
        <v>0.015617834394904495</v>
      </c>
      <c r="S11" s="29"/>
      <c r="T11" s="30">
        <v>86</v>
      </c>
      <c r="U11" s="28">
        <v>37</v>
      </c>
      <c r="V11" s="28">
        <v>40</v>
      </c>
      <c r="W11" s="29">
        <v>0.44</v>
      </c>
      <c r="X11" s="29">
        <f t="shared" si="7"/>
        <v>0.46511627906976744</v>
      </c>
      <c r="Y11" s="29"/>
      <c r="Z11" s="29">
        <f t="shared" si="8"/>
        <v>0.025116279069767433</v>
      </c>
      <c r="AA11" s="42"/>
      <c r="AB11" s="4"/>
      <c r="AC11" s="1"/>
      <c r="AD11" s="1"/>
      <c r="AE11" s="1"/>
      <c r="AF11" s="1"/>
      <c r="AG11" s="1"/>
      <c r="AH11" s="1"/>
      <c r="AI11" s="1"/>
      <c r="AJ11" s="1"/>
    </row>
    <row r="12" spans="2:36" s="6" customFormat="1" ht="10.5" customHeight="1">
      <c r="B12" s="41"/>
      <c r="C12" s="32" t="s">
        <v>16</v>
      </c>
      <c r="D12" s="27">
        <f t="shared" si="0"/>
        <v>244</v>
      </c>
      <c r="E12" s="28">
        <f t="shared" si="1"/>
        <v>208</v>
      </c>
      <c r="F12" s="28">
        <f t="shared" si="2"/>
        <v>212</v>
      </c>
      <c r="G12" s="29">
        <v>0.881</v>
      </c>
      <c r="H12" s="29">
        <f t="shared" si="3"/>
        <v>0.8688524590163934</v>
      </c>
      <c r="I12" s="29"/>
      <c r="J12" s="29">
        <f t="shared" si="4"/>
        <v>-0.012147540983606597</v>
      </c>
      <c r="K12" s="29"/>
      <c r="L12" s="30">
        <v>148</v>
      </c>
      <c r="M12" s="28">
        <v>150</v>
      </c>
      <c r="N12" s="28">
        <v>152</v>
      </c>
      <c r="O12" s="45">
        <v>1.027</v>
      </c>
      <c r="P12" s="29">
        <f t="shared" si="5"/>
        <v>1.027027027027027</v>
      </c>
      <c r="Q12" s="29"/>
      <c r="R12" s="29">
        <f t="shared" si="6"/>
        <v>2.7027027027060058E-05</v>
      </c>
      <c r="S12" s="29"/>
      <c r="T12" s="30">
        <v>96</v>
      </c>
      <c r="U12" s="28">
        <v>58</v>
      </c>
      <c r="V12" s="28">
        <v>60</v>
      </c>
      <c r="W12" s="29">
        <v>0.644</v>
      </c>
      <c r="X12" s="29">
        <f t="shared" si="7"/>
        <v>0.625</v>
      </c>
      <c r="Y12" s="29"/>
      <c r="Z12" s="29">
        <f t="shared" si="8"/>
        <v>-0.019000000000000017</v>
      </c>
      <c r="AA12" s="42"/>
      <c r="AB12" s="4"/>
      <c r="AC12" s="1"/>
      <c r="AD12" s="1"/>
      <c r="AE12" s="1"/>
      <c r="AF12" s="1"/>
      <c r="AG12" s="1"/>
      <c r="AH12" s="1"/>
      <c r="AI12" s="1"/>
      <c r="AJ12" s="1"/>
    </row>
    <row r="13" spans="2:36" s="6" customFormat="1" ht="10.5" customHeight="1">
      <c r="B13" s="41"/>
      <c r="C13" s="32" t="s">
        <v>17</v>
      </c>
      <c r="D13" s="27">
        <f t="shared" si="0"/>
        <v>61</v>
      </c>
      <c r="E13" s="28">
        <f t="shared" si="1"/>
        <v>41</v>
      </c>
      <c r="F13" s="28">
        <f t="shared" si="2"/>
        <v>43</v>
      </c>
      <c r="G13" s="29">
        <v>0.683</v>
      </c>
      <c r="H13" s="29">
        <f t="shared" si="3"/>
        <v>0.7049180327868853</v>
      </c>
      <c r="I13" s="29"/>
      <c r="J13" s="29">
        <f t="shared" si="4"/>
        <v>0.0219180327868852</v>
      </c>
      <c r="K13" s="29"/>
      <c r="L13" s="30">
        <v>24</v>
      </c>
      <c r="M13" s="28">
        <v>25</v>
      </c>
      <c r="N13" s="28">
        <v>25</v>
      </c>
      <c r="O13" s="45">
        <v>1.042</v>
      </c>
      <c r="P13" s="29">
        <f t="shared" si="5"/>
        <v>1.0416666666666667</v>
      </c>
      <c r="Q13" s="29"/>
      <c r="R13" s="29">
        <f t="shared" si="6"/>
        <v>-0.0003333333333332966</v>
      </c>
      <c r="S13" s="29"/>
      <c r="T13" s="30">
        <v>37</v>
      </c>
      <c r="U13" s="28">
        <v>16</v>
      </c>
      <c r="V13" s="28">
        <v>18</v>
      </c>
      <c r="W13" s="29">
        <v>0.444</v>
      </c>
      <c r="X13" s="29">
        <f t="shared" si="7"/>
        <v>0.4864864864864865</v>
      </c>
      <c r="Y13" s="29"/>
      <c r="Z13" s="29">
        <f t="shared" si="8"/>
        <v>0.04248648648648651</v>
      </c>
      <c r="AA13" s="42"/>
      <c r="AB13" s="4"/>
      <c r="AC13" s="1"/>
      <c r="AD13" s="1"/>
      <c r="AE13" s="1"/>
      <c r="AF13" s="1"/>
      <c r="AG13" s="1"/>
      <c r="AH13" s="1"/>
      <c r="AI13" s="1"/>
      <c r="AJ13" s="1"/>
    </row>
    <row r="14" spans="2:36" s="6" customFormat="1" ht="10.5" customHeight="1">
      <c r="B14" s="41"/>
      <c r="C14" s="32" t="s">
        <v>18</v>
      </c>
      <c r="D14" s="27">
        <f t="shared" si="0"/>
        <v>49</v>
      </c>
      <c r="E14" s="28">
        <f t="shared" si="1"/>
        <v>37</v>
      </c>
      <c r="F14" s="28">
        <f t="shared" si="2"/>
        <v>38</v>
      </c>
      <c r="G14" s="29">
        <v>0.804</v>
      </c>
      <c r="H14" s="29">
        <f t="shared" si="3"/>
        <v>0.7755102040816326</v>
      </c>
      <c r="I14" s="29"/>
      <c r="J14" s="29">
        <f t="shared" si="4"/>
        <v>-0.028489795918367422</v>
      </c>
      <c r="K14" s="29"/>
      <c r="L14" s="30">
        <v>31</v>
      </c>
      <c r="M14" s="28">
        <v>19</v>
      </c>
      <c r="N14" s="28">
        <v>17</v>
      </c>
      <c r="O14" s="29">
        <v>0.633</v>
      </c>
      <c r="P14" s="29">
        <f t="shared" si="5"/>
        <v>0.5483870967741935</v>
      </c>
      <c r="Q14" s="29"/>
      <c r="R14" s="29">
        <f t="shared" si="6"/>
        <v>-0.0846129032258065</v>
      </c>
      <c r="S14" s="29"/>
      <c r="T14" s="30">
        <v>18</v>
      </c>
      <c r="U14" s="28">
        <v>18</v>
      </c>
      <c r="V14" s="28">
        <v>21</v>
      </c>
      <c r="W14" s="29">
        <v>1.125</v>
      </c>
      <c r="X14" s="29">
        <f t="shared" si="7"/>
        <v>1.1666666666666667</v>
      </c>
      <c r="Y14" s="29"/>
      <c r="Z14" s="29">
        <f t="shared" si="8"/>
        <v>0.04166666666666674</v>
      </c>
      <c r="AA14" s="42"/>
      <c r="AB14" s="4"/>
      <c r="AC14" s="1"/>
      <c r="AD14" s="1"/>
      <c r="AE14" s="1"/>
      <c r="AF14" s="1"/>
      <c r="AG14" s="1"/>
      <c r="AH14" s="1"/>
      <c r="AI14" s="1"/>
      <c r="AJ14" s="1"/>
    </row>
    <row r="15" spans="2:36" s="6" customFormat="1" ht="10.5" customHeight="1">
      <c r="B15" s="41"/>
      <c r="C15" s="32" t="s">
        <v>19</v>
      </c>
      <c r="D15" s="27">
        <f t="shared" si="0"/>
        <v>872</v>
      </c>
      <c r="E15" s="28">
        <f t="shared" si="1"/>
        <v>527</v>
      </c>
      <c r="F15" s="28">
        <f t="shared" si="2"/>
        <v>543</v>
      </c>
      <c r="G15" s="29">
        <v>0.616</v>
      </c>
      <c r="H15" s="29">
        <f t="shared" si="3"/>
        <v>0.6227064220183486</v>
      </c>
      <c r="I15" s="29"/>
      <c r="J15" s="29">
        <f t="shared" si="4"/>
        <v>0.00670642201834859</v>
      </c>
      <c r="K15" s="29"/>
      <c r="L15" s="30">
        <v>447</v>
      </c>
      <c r="M15" s="28">
        <v>373</v>
      </c>
      <c r="N15" s="28">
        <v>392</v>
      </c>
      <c r="O15" s="29">
        <v>0.871</v>
      </c>
      <c r="P15" s="29">
        <f t="shared" si="5"/>
        <v>0.8769574944071589</v>
      </c>
      <c r="Q15" s="29"/>
      <c r="R15" s="29">
        <f t="shared" si="6"/>
        <v>0.00595749440715887</v>
      </c>
      <c r="S15" s="29"/>
      <c r="T15" s="30">
        <v>425</v>
      </c>
      <c r="U15" s="28">
        <v>154</v>
      </c>
      <c r="V15" s="28">
        <v>151</v>
      </c>
      <c r="W15" s="29">
        <v>0.36</v>
      </c>
      <c r="X15" s="29">
        <f t="shared" si="7"/>
        <v>0.3552941176470588</v>
      </c>
      <c r="Y15" s="29"/>
      <c r="Z15" s="29">
        <f t="shared" si="8"/>
        <v>-0.004705882352941171</v>
      </c>
      <c r="AA15" s="42"/>
      <c r="AB15" s="4"/>
      <c r="AC15" s="1"/>
      <c r="AD15" s="1"/>
      <c r="AE15" s="1"/>
      <c r="AF15" s="1"/>
      <c r="AG15" s="1"/>
      <c r="AH15" s="1"/>
      <c r="AI15" s="1"/>
      <c r="AJ15" s="1"/>
    </row>
    <row r="16" spans="2:36" s="6" customFormat="1" ht="10.5" customHeight="1">
      <c r="B16" s="41"/>
      <c r="C16" s="32" t="s">
        <v>20</v>
      </c>
      <c r="D16" s="27">
        <f t="shared" si="0"/>
        <v>568</v>
      </c>
      <c r="E16" s="28">
        <f t="shared" si="1"/>
        <v>368</v>
      </c>
      <c r="F16" s="28">
        <f t="shared" si="2"/>
        <v>388</v>
      </c>
      <c r="G16" s="29">
        <v>0.667</v>
      </c>
      <c r="H16" s="29">
        <f t="shared" si="3"/>
        <v>0.6830985915492958</v>
      </c>
      <c r="I16" s="29"/>
      <c r="J16" s="29">
        <f t="shared" si="4"/>
        <v>0.016098591549295715</v>
      </c>
      <c r="K16" s="29"/>
      <c r="L16" s="30">
        <v>353</v>
      </c>
      <c r="M16" s="28">
        <v>279</v>
      </c>
      <c r="N16" s="28">
        <v>296</v>
      </c>
      <c r="O16" s="29">
        <v>0.806</v>
      </c>
      <c r="P16" s="29">
        <f t="shared" si="5"/>
        <v>0.8385269121813032</v>
      </c>
      <c r="Q16" s="29"/>
      <c r="R16" s="29">
        <f>P16-O16</f>
        <v>0.0325269121813031</v>
      </c>
      <c r="S16" s="29"/>
      <c r="T16" s="30">
        <v>215</v>
      </c>
      <c r="U16" s="28">
        <v>89</v>
      </c>
      <c r="V16" s="28">
        <v>92</v>
      </c>
      <c r="W16" s="29">
        <v>0.432</v>
      </c>
      <c r="X16" s="29">
        <f t="shared" si="7"/>
        <v>0.42790697674418604</v>
      </c>
      <c r="Y16" s="29"/>
      <c r="Z16" s="29">
        <f t="shared" si="8"/>
        <v>-0.0040930232558139545</v>
      </c>
      <c r="AA16" s="42"/>
      <c r="AB16" s="4"/>
      <c r="AC16" s="1"/>
      <c r="AD16" s="1"/>
      <c r="AE16" s="1"/>
      <c r="AF16" s="1"/>
      <c r="AG16" s="1"/>
      <c r="AH16" s="1"/>
      <c r="AI16" s="1"/>
      <c r="AJ16" s="1"/>
    </row>
    <row r="17" spans="2:36" s="6" customFormat="1" ht="10.5" customHeight="1">
      <c r="B17" s="41"/>
      <c r="C17" s="32" t="s">
        <v>21</v>
      </c>
      <c r="D17" s="27">
        <f t="shared" si="0"/>
        <v>106</v>
      </c>
      <c r="E17" s="28">
        <f t="shared" si="1"/>
        <v>62</v>
      </c>
      <c r="F17" s="28">
        <f t="shared" si="2"/>
        <v>65</v>
      </c>
      <c r="G17" s="29">
        <v>0.674</v>
      </c>
      <c r="H17" s="29">
        <f t="shared" si="3"/>
        <v>0.6132075471698113</v>
      </c>
      <c r="I17" s="29"/>
      <c r="J17" s="29">
        <f t="shared" si="4"/>
        <v>-0.06079245283018875</v>
      </c>
      <c r="K17" s="29"/>
      <c r="L17" s="30">
        <v>60</v>
      </c>
      <c r="M17" s="28">
        <v>39</v>
      </c>
      <c r="N17" s="28">
        <v>39</v>
      </c>
      <c r="O17" s="29">
        <v>0.722</v>
      </c>
      <c r="P17" s="29">
        <f t="shared" si="5"/>
        <v>0.65</v>
      </c>
      <c r="Q17" s="29"/>
      <c r="R17" s="29">
        <f aca="true" t="shared" si="9" ref="R17:R56">P17-O17</f>
        <v>-0.07199999999999995</v>
      </c>
      <c r="S17" s="29"/>
      <c r="T17" s="30">
        <v>46</v>
      </c>
      <c r="U17" s="28">
        <v>23</v>
      </c>
      <c r="V17" s="28">
        <v>26</v>
      </c>
      <c r="W17" s="29">
        <v>0.605</v>
      </c>
      <c r="X17" s="29">
        <f t="shared" si="7"/>
        <v>0.5652173913043478</v>
      </c>
      <c r="Y17" s="29"/>
      <c r="Z17" s="29">
        <f t="shared" si="8"/>
        <v>-0.0397826086956522</v>
      </c>
      <c r="AA17" s="42"/>
      <c r="AB17" s="4"/>
      <c r="AC17" s="1"/>
      <c r="AD17" s="1"/>
      <c r="AE17" s="1"/>
      <c r="AF17" s="1"/>
      <c r="AG17" s="1"/>
      <c r="AH17" s="1"/>
      <c r="AI17" s="1"/>
      <c r="AJ17" s="1"/>
    </row>
    <row r="18" spans="2:36" s="6" customFormat="1" ht="10.5" customHeight="1">
      <c r="B18" s="41"/>
      <c r="C18" s="32" t="s">
        <v>22</v>
      </c>
      <c r="D18" s="27">
        <f t="shared" si="0"/>
        <v>164</v>
      </c>
      <c r="E18" s="28">
        <f t="shared" si="1"/>
        <v>79</v>
      </c>
      <c r="F18" s="28">
        <f t="shared" si="2"/>
        <v>80</v>
      </c>
      <c r="G18" s="29">
        <v>0.503</v>
      </c>
      <c r="H18" s="29">
        <f t="shared" si="3"/>
        <v>0.4878048780487805</v>
      </c>
      <c r="I18" s="29"/>
      <c r="J18" s="29">
        <f t="shared" si="4"/>
        <v>-0.015195121951219526</v>
      </c>
      <c r="K18" s="29"/>
      <c r="L18" s="30">
        <v>139</v>
      </c>
      <c r="M18" s="28">
        <v>67</v>
      </c>
      <c r="N18" s="28">
        <v>71</v>
      </c>
      <c r="O18" s="29">
        <v>0.489</v>
      </c>
      <c r="P18" s="29">
        <f t="shared" si="5"/>
        <v>0.5107913669064749</v>
      </c>
      <c r="Q18" s="29"/>
      <c r="R18" s="29">
        <f t="shared" si="9"/>
        <v>0.021791366906474874</v>
      </c>
      <c r="S18" s="29"/>
      <c r="T18" s="30">
        <v>25</v>
      </c>
      <c r="U18" s="28">
        <v>12</v>
      </c>
      <c r="V18" s="28">
        <v>9</v>
      </c>
      <c r="W18" s="29">
        <v>0.6</v>
      </c>
      <c r="X18" s="29">
        <f t="shared" si="7"/>
        <v>0.36</v>
      </c>
      <c r="Y18" s="29"/>
      <c r="Z18" s="29">
        <f t="shared" si="8"/>
        <v>-0.24</v>
      </c>
      <c r="AA18" s="42"/>
      <c r="AB18" s="4"/>
      <c r="AC18" s="1"/>
      <c r="AD18" s="1"/>
      <c r="AE18" s="1"/>
      <c r="AF18" s="1"/>
      <c r="AG18" s="1"/>
      <c r="AH18" s="1"/>
      <c r="AI18" s="1"/>
      <c r="AJ18" s="1"/>
    </row>
    <row r="19" spans="2:36" s="6" customFormat="1" ht="10.5" customHeight="1">
      <c r="B19" s="41"/>
      <c r="C19" s="32" t="s">
        <v>23</v>
      </c>
      <c r="D19" s="27">
        <f t="shared" si="0"/>
        <v>874</v>
      </c>
      <c r="E19" s="28">
        <f t="shared" si="1"/>
        <v>485</v>
      </c>
      <c r="F19" s="28">
        <f t="shared" si="2"/>
        <v>495</v>
      </c>
      <c r="G19" s="29">
        <v>0.565</v>
      </c>
      <c r="H19" s="29">
        <f t="shared" si="3"/>
        <v>0.5663615560640732</v>
      </c>
      <c r="I19" s="29"/>
      <c r="J19" s="29">
        <f t="shared" si="4"/>
        <v>0.0013615560640732882</v>
      </c>
      <c r="K19" s="29"/>
      <c r="L19" s="30">
        <v>649</v>
      </c>
      <c r="M19" s="28">
        <v>376</v>
      </c>
      <c r="N19" s="28">
        <v>384</v>
      </c>
      <c r="O19" s="29">
        <v>0.576</v>
      </c>
      <c r="P19" s="29">
        <f t="shared" si="5"/>
        <v>0.5916795069337443</v>
      </c>
      <c r="Q19" s="29"/>
      <c r="R19" s="29">
        <f t="shared" si="9"/>
        <v>0.015679506933744314</v>
      </c>
      <c r="S19" s="29"/>
      <c r="T19" s="30">
        <v>225</v>
      </c>
      <c r="U19" s="28">
        <v>109</v>
      </c>
      <c r="V19" s="28">
        <v>111</v>
      </c>
      <c r="W19" s="29">
        <v>0.532</v>
      </c>
      <c r="X19" s="29">
        <f t="shared" si="7"/>
        <v>0.49333333333333335</v>
      </c>
      <c r="Y19" s="29"/>
      <c r="Z19" s="29">
        <f t="shared" si="8"/>
        <v>-0.03866666666666668</v>
      </c>
      <c r="AA19" s="42"/>
      <c r="AB19" s="4"/>
      <c r="AC19" s="1"/>
      <c r="AD19" s="1"/>
      <c r="AE19" s="1"/>
      <c r="AF19" s="1"/>
      <c r="AG19" s="1"/>
      <c r="AH19" s="1"/>
      <c r="AI19" s="1"/>
      <c r="AJ19" s="1"/>
    </row>
    <row r="20" spans="2:36" s="6" customFormat="1" ht="10.5" customHeight="1">
      <c r="B20" s="41"/>
      <c r="C20" s="32" t="s">
        <v>24</v>
      </c>
      <c r="D20" s="27">
        <f t="shared" si="0"/>
        <v>500</v>
      </c>
      <c r="E20" s="28">
        <f t="shared" si="1"/>
        <v>331</v>
      </c>
      <c r="F20" s="28">
        <f t="shared" si="2"/>
        <v>340</v>
      </c>
      <c r="G20" s="29">
        <v>0.685</v>
      </c>
      <c r="H20" s="29">
        <f t="shared" si="3"/>
        <v>0.68</v>
      </c>
      <c r="I20" s="29"/>
      <c r="J20" s="29">
        <f t="shared" si="4"/>
        <v>-0.0050000000000000044</v>
      </c>
      <c r="K20" s="29"/>
      <c r="L20" s="30">
        <v>356</v>
      </c>
      <c r="M20" s="28">
        <v>292</v>
      </c>
      <c r="N20" s="28">
        <v>301</v>
      </c>
      <c r="O20" s="29">
        <v>0.832</v>
      </c>
      <c r="P20" s="29">
        <f t="shared" si="5"/>
        <v>0.8455056179775281</v>
      </c>
      <c r="Q20" s="29"/>
      <c r="R20" s="29">
        <f t="shared" si="9"/>
        <v>0.01350561797752814</v>
      </c>
      <c r="S20" s="29"/>
      <c r="T20" s="30">
        <v>144</v>
      </c>
      <c r="U20" s="28">
        <v>39</v>
      </c>
      <c r="V20" s="28">
        <v>39</v>
      </c>
      <c r="W20" s="29">
        <v>0.295</v>
      </c>
      <c r="X20" s="29">
        <f t="shared" si="7"/>
        <v>0.2708333333333333</v>
      </c>
      <c r="Y20" s="29"/>
      <c r="Z20" s="29">
        <f t="shared" si="8"/>
        <v>-0.02416666666666667</v>
      </c>
      <c r="AA20" s="42"/>
      <c r="AB20" s="4"/>
      <c r="AC20" s="1"/>
      <c r="AD20" s="1"/>
      <c r="AE20" s="1"/>
      <c r="AF20" s="1"/>
      <c r="AG20" s="1"/>
      <c r="AH20" s="1"/>
      <c r="AI20" s="1"/>
      <c r="AJ20" s="1"/>
    </row>
    <row r="21" spans="2:36" s="6" customFormat="1" ht="10.5" customHeight="1">
      <c r="B21" s="41"/>
      <c r="C21" s="32" t="s">
        <v>25</v>
      </c>
      <c r="D21" s="27">
        <f t="shared" si="0"/>
        <v>413</v>
      </c>
      <c r="E21" s="28">
        <f t="shared" si="1"/>
        <v>187</v>
      </c>
      <c r="F21" s="28">
        <f t="shared" si="2"/>
        <v>208</v>
      </c>
      <c r="G21" s="29">
        <v>0.453</v>
      </c>
      <c r="H21" s="29">
        <f t="shared" si="3"/>
        <v>0.5036319612590799</v>
      </c>
      <c r="I21" s="29"/>
      <c r="J21" s="29">
        <f t="shared" si="4"/>
        <v>0.05063196125907993</v>
      </c>
      <c r="K21" s="29"/>
      <c r="L21" s="30">
        <v>358</v>
      </c>
      <c r="M21" s="28">
        <v>167</v>
      </c>
      <c r="N21" s="28">
        <v>181</v>
      </c>
      <c r="O21" s="29">
        <v>0.463</v>
      </c>
      <c r="P21" s="29">
        <f t="shared" si="5"/>
        <v>0.505586592178771</v>
      </c>
      <c r="Q21" s="29"/>
      <c r="R21" s="29">
        <f t="shared" si="9"/>
        <v>0.04258659217877098</v>
      </c>
      <c r="S21" s="29"/>
      <c r="T21" s="30">
        <v>55</v>
      </c>
      <c r="U21" s="28">
        <v>20</v>
      </c>
      <c r="V21" s="28">
        <v>27</v>
      </c>
      <c r="W21" s="29">
        <v>0.385</v>
      </c>
      <c r="X21" s="29">
        <f t="shared" si="7"/>
        <v>0.4909090909090909</v>
      </c>
      <c r="Y21" s="29"/>
      <c r="Z21" s="29">
        <f t="shared" si="8"/>
        <v>0.1059090909090909</v>
      </c>
      <c r="AA21" s="42"/>
      <c r="AB21" s="4"/>
      <c r="AC21" s="1"/>
      <c r="AD21" s="1"/>
      <c r="AE21" s="1"/>
      <c r="AF21" s="1"/>
      <c r="AG21" s="1"/>
      <c r="AH21" s="1"/>
      <c r="AI21" s="1"/>
      <c r="AJ21" s="1"/>
    </row>
    <row r="22" spans="2:36" s="6" customFormat="1" ht="10.5" customHeight="1">
      <c r="B22" s="41"/>
      <c r="C22" s="32" t="s">
        <v>26</v>
      </c>
      <c r="D22" s="27">
        <f t="shared" si="0"/>
        <v>411</v>
      </c>
      <c r="E22" s="28">
        <f t="shared" si="1"/>
        <v>111</v>
      </c>
      <c r="F22" s="28">
        <f t="shared" si="2"/>
        <v>105</v>
      </c>
      <c r="G22" s="29">
        <v>0.272</v>
      </c>
      <c r="H22" s="29">
        <f t="shared" si="3"/>
        <v>0.25547445255474455</v>
      </c>
      <c r="I22" s="29"/>
      <c r="J22" s="29">
        <f t="shared" si="4"/>
        <v>-0.016525547445255473</v>
      </c>
      <c r="K22" s="29"/>
      <c r="L22" s="30">
        <v>353</v>
      </c>
      <c r="M22" s="28">
        <v>94</v>
      </c>
      <c r="N22" s="28">
        <v>90</v>
      </c>
      <c r="O22" s="29">
        <v>0.266</v>
      </c>
      <c r="P22" s="29">
        <f t="shared" si="5"/>
        <v>0.254957507082153</v>
      </c>
      <c r="Q22" s="29"/>
      <c r="R22" s="29">
        <f t="shared" si="9"/>
        <v>-0.011042492917847035</v>
      </c>
      <c r="S22" s="29"/>
      <c r="T22" s="30">
        <v>58</v>
      </c>
      <c r="U22" s="28">
        <v>17</v>
      </c>
      <c r="V22" s="28">
        <v>15</v>
      </c>
      <c r="W22" s="29">
        <v>0.315</v>
      </c>
      <c r="X22" s="29">
        <f t="shared" si="7"/>
        <v>0.25862068965517243</v>
      </c>
      <c r="Y22" s="29"/>
      <c r="Z22" s="29">
        <f t="shared" si="8"/>
        <v>-0.05637931034482757</v>
      </c>
      <c r="AA22" s="42"/>
      <c r="AB22" s="4"/>
      <c r="AC22" s="1"/>
      <c r="AD22" s="1"/>
      <c r="AE22" s="1"/>
      <c r="AF22" s="1"/>
      <c r="AG22" s="1"/>
      <c r="AH22" s="1"/>
      <c r="AI22" s="1"/>
      <c r="AJ22" s="1"/>
    </row>
    <row r="23" spans="2:36" s="6" customFormat="1" ht="10.5" customHeight="1">
      <c r="B23" s="41"/>
      <c r="C23" s="32" t="s">
        <v>27</v>
      </c>
      <c r="D23" s="27">
        <f t="shared" si="0"/>
        <v>337</v>
      </c>
      <c r="E23" s="28">
        <f t="shared" si="1"/>
        <v>241</v>
      </c>
      <c r="F23" s="28">
        <f t="shared" si="2"/>
        <v>252</v>
      </c>
      <c r="G23" s="29">
        <v>0.726</v>
      </c>
      <c r="H23" s="29">
        <f t="shared" si="3"/>
        <v>0.7477744807121661</v>
      </c>
      <c r="I23" s="29"/>
      <c r="J23" s="29">
        <f t="shared" si="4"/>
        <v>0.021774480712166144</v>
      </c>
      <c r="K23" s="29"/>
      <c r="L23" s="30">
        <v>251</v>
      </c>
      <c r="M23" s="28">
        <v>199</v>
      </c>
      <c r="N23" s="28">
        <v>208</v>
      </c>
      <c r="O23" s="29">
        <v>0.796</v>
      </c>
      <c r="P23" s="29">
        <f t="shared" si="5"/>
        <v>0.8286852589641435</v>
      </c>
      <c r="Q23" s="29"/>
      <c r="R23" s="29">
        <f t="shared" si="9"/>
        <v>0.03268525896414343</v>
      </c>
      <c r="S23" s="29"/>
      <c r="T23" s="30">
        <v>86</v>
      </c>
      <c r="U23" s="28">
        <v>42</v>
      </c>
      <c r="V23" s="28">
        <v>44</v>
      </c>
      <c r="W23" s="29">
        <v>0.512</v>
      </c>
      <c r="X23" s="29">
        <f t="shared" si="7"/>
        <v>0.5116279069767442</v>
      </c>
      <c r="Y23" s="29"/>
      <c r="Z23" s="29">
        <f t="shared" si="8"/>
        <v>-0.00037209302325580396</v>
      </c>
      <c r="AA23" s="42"/>
      <c r="AB23" s="4"/>
      <c r="AC23" s="1"/>
      <c r="AD23" s="1"/>
      <c r="AE23" s="1"/>
      <c r="AF23" s="1"/>
      <c r="AG23" s="1"/>
      <c r="AH23" s="1"/>
      <c r="AI23" s="1"/>
      <c r="AJ23" s="1"/>
    </row>
    <row r="24" spans="2:36" s="6" customFormat="1" ht="10.5" customHeight="1">
      <c r="B24" s="41"/>
      <c r="C24" s="32" t="s">
        <v>28</v>
      </c>
      <c r="D24" s="27">
        <f t="shared" si="0"/>
        <v>473</v>
      </c>
      <c r="E24" s="28">
        <f t="shared" si="1"/>
        <v>122</v>
      </c>
      <c r="F24" s="28">
        <f t="shared" si="2"/>
        <v>132</v>
      </c>
      <c r="G24" s="29">
        <v>0.257</v>
      </c>
      <c r="H24" s="29">
        <f t="shared" si="3"/>
        <v>0.27906976744186046</v>
      </c>
      <c r="I24" s="29"/>
      <c r="J24" s="29">
        <f t="shared" si="4"/>
        <v>0.022069767441860455</v>
      </c>
      <c r="K24" s="29"/>
      <c r="L24" s="30">
        <v>325</v>
      </c>
      <c r="M24" s="28">
        <v>72</v>
      </c>
      <c r="N24" s="28">
        <v>79</v>
      </c>
      <c r="O24" s="29">
        <v>0.222</v>
      </c>
      <c r="P24" s="29">
        <f t="shared" si="5"/>
        <v>0.24307692307692308</v>
      </c>
      <c r="Q24" s="29"/>
      <c r="R24" s="29">
        <f t="shared" si="9"/>
        <v>0.021076923076923076</v>
      </c>
      <c r="S24" s="29"/>
      <c r="T24" s="30">
        <v>148</v>
      </c>
      <c r="U24" s="28">
        <v>50</v>
      </c>
      <c r="V24" s="28">
        <v>53</v>
      </c>
      <c r="W24" s="29">
        <v>0.336</v>
      </c>
      <c r="X24" s="29">
        <f t="shared" si="7"/>
        <v>0.3581081081081081</v>
      </c>
      <c r="Y24" s="29"/>
      <c r="Z24" s="29">
        <f t="shared" si="8"/>
        <v>0.022108108108108093</v>
      </c>
      <c r="AA24" s="42"/>
      <c r="AB24" s="4"/>
      <c r="AC24" s="1"/>
      <c r="AD24" s="1"/>
      <c r="AE24" s="1"/>
      <c r="AF24" s="1"/>
      <c r="AG24" s="1"/>
      <c r="AH24" s="1"/>
      <c r="AI24" s="1"/>
      <c r="AJ24" s="1"/>
    </row>
    <row r="25" spans="2:36" s="6" customFormat="1" ht="10.5" customHeight="1">
      <c r="B25" s="41"/>
      <c r="C25" s="32" t="s">
        <v>29</v>
      </c>
      <c r="D25" s="27">
        <f t="shared" si="0"/>
        <v>182</v>
      </c>
      <c r="E25" s="28">
        <f t="shared" si="1"/>
        <v>125</v>
      </c>
      <c r="F25" s="28">
        <f t="shared" si="2"/>
        <v>125</v>
      </c>
      <c r="G25" s="29">
        <v>0.71</v>
      </c>
      <c r="H25" s="29">
        <f t="shared" si="3"/>
        <v>0.6868131868131868</v>
      </c>
      <c r="I25" s="29"/>
      <c r="J25" s="29">
        <f t="shared" si="4"/>
        <v>-0.02318681318681315</v>
      </c>
      <c r="K25" s="29"/>
      <c r="L25" s="30">
        <v>120</v>
      </c>
      <c r="M25" s="28">
        <v>103</v>
      </c>
      <c r="N25" s="28">
        <v>104</v>
      </c>
      <c r="O25" s="29">
        <v>0.858</v>
      </c>
      <c r="P25" s="29">
        <f t="shared" si="5"/>
        <v>0.8666666666666667</v>
      </c>
      <c r="Q25" s="29"/>
      <c r="R25" s="29">
        <f t="shared" si="9"/>
        <v>0.008666666666666711</v>
      </c>
      <c r="S25" s="29"/>
      <c r="T25" s="30">
        <v>62</v>
      </c>
      <c r="U25" s="28">
        <v>22</v>
      </c>
      <c r="V25" s="28">
        <v>21</v>
      </c>
      <c r="W25" s="29">
        <v>0.393</v>
      </c>
      <c r="X25" s="29">
        <f t="shared" si="7"/>
        <v>0.3387096774193548</v>
      </c>
      <c r="Y25" s="29"/>
      <c r="Z25" s="29">
        <f t="shared" si="8"/>
        <v>-0.0542903225806452</v>
      </c>
      <c r="AA25" s="42"/>
      <c r="AB25" s="4"/>
      <c r="AC25" s="1"/>
      <c r="AD25" s="1"/>
      <c r="AE25" s="1"/>
      <c r="AF25" s="1"/>
      <c r="AG25" s="1"/>
      <c r="AH25" s="1"/>
      <c r="AI25" s="1"/>
      <c r="AJ25" s="1"/>
    </row>
    <row r="26" spans="2:36" s="6" customFormat="1" ht="10.5" customHeight="1">
      <c r="B26" s="41"/>
      <c r="C26" s="32" t="s">
        <v>30</v>
      </c>
      <c r="D26" s="27">
        <f aca="true" t="shared" si="10" ref="D26:D45">SUM(L26+T26)</f>
        <v>346</v>
      </c>
      <c r="E26" s="28">
        <f t="shared" si="1"/>
        <v>267</v>
      </c>
      <c r="F26" s="28">
        <f t="shared" si="2"/>
        <v>281</v>
      </c>
      <c r="G26" s="29">
        <v>0.783</v>
      </c>
      <c r="H26" s="29">
        <f t="shared" si="3"/>
        <v>0.8121387283236994</v>
      </c>
      <c r="I26" s="29"/>
      <c r="J26" s="29">
        <f t="shared" si="4"/>
        <v>0.029138728323699348</v>
      </c>
      <c r="K26" s="29"/>
      <c r="L26" s="30">
        <v>184</v>
      </c>
      <c r="M26" s="28">
        <v>174</v>
      </c>
      <c r="N26" s="28">
        <v>182</v>
      </c>
      <c r="O26" s="29">
        <v>0.941</v>
      </c>
      <c r="P26" s="29">
        <f t="shared" si="5"/>
        <v>0.9891304347826086</v>
      </c>
      <c r="Q26" s="29"/>
      <c r="R26" s="29">
        <f t="shared" si="9"/>
        <v>0.0481304347826087</v>
      </c>
      <c r="S26" s="29"/>
      <c r="T26" s="30">
        <v>162</v>
      </c>
      <c r="U26" s="28">
        <v>93</v>
      </c>
      <c r="V26" s="28">
        <v>99</v>
      </c>
      <c r="W26" s="29">
        <v>0.596</v>
      </c>
      <c r="X26" s="29">
        <f t="shared" si="7"/>
        <v>0.6111111111111112</v>
      </c>
      <c r="Y26" s="29"/>
      <c r="Z26" s="29">
        <f t="shared" si="8"/>
        <v>0.015111111111111186</v>
      </c>
      <c r="AA26" s="42"/>
      <c r="AB26" s="4"/>
      <c r="AC26" s="1"/>
      <c r="AD26" s="1"/>
      <c r="AE26" s="1"/>
      <c r="AF26" s="1"/>
      <c r="AG26" s="1"/>
      <c r="AH26" s="1"/>
      <c r="AI26" s="1"/>
      <c r="AJ26" s="1"/>
    </row>
    <row r="27" spans="1:36" s="6" customFormat="1" ht="10.5" customHeight="1">
      <c r="A27" s="47"/>
      <c r="B27" s="41"/>
      <c r="C27" s="37" t="s">
        <v>31</v>
      </c>
      <c r="D27" s="27">
        <f t="shared" si="10"/>
        <v>429</v>
      </c>
      <c r="E27" s="28">
        <f t="shared" si="1"/>
        <v>366</v>
      </c>
      <c r="F27" s="28">
        <f t="shared" si="2"/>
        <v>374</v>
      </c>
      <c r="G27" s="29">
        <v>0.893</v>
      </c>
      <c r="H27" s="29">
        <f t="shared" si="3"/>
        <v>0.8717948717948718</v>
      </c>
      <c r="I27" s="29"/>
      <c r="J27" s="29">
        <f t="shared" si="4"/>
        <v>-0.02120512820512821</v>
      </c>
      <c r="K27" s="29"/>
      <c r="L27" s="30">
        <v>267</v>
      </c>
      <c r="M27" s="28">
        <v>262</v>
      </c>
      <c r="N27" s="28">
        <v>269</v>
      </c>
      <c r="O27" s="29">
        <v>1</v>
      </c>
      <c r="P27" s="29">
        <f t="shared" si="5"/>
        <v>1.0074906367041199</v>
      </c>
      <c r="Q27" s="29"/>
      <c r="R27" s="29">
        <f t="shared" si="9"/>
        <v>0.0074906367041198685</v>
      </c>
      <c r="S27" s="29"/>
      <c r="T27" s="30">
        <v>162</v>
      </c>
      <c r="U27" s="28">
        <v>104</v>
      </c>
      <c r="V27" s="28">
        <v>105</v>
      </c>
      <c r="W27" s="29">
        <v>0.703</v>
      </c>
      <c r="X27" s="29">
        <f t="shared" si="7"/>
        <v>0.6481481481481481</v>
      </c>
      <c r="Y27" s="29"/>
      <c r="Z27" s="29">
        <f t="shared" si="8"/>
        <v>-0.05485185185185182</v>
      </c>
      <c r="AA27" s="42"/>
      <c r="AB27" s="4"/>
      <c r="AC27" s="1"/>
      <c r="AD27" s="1"/>
      <c r="AE27" s="1"/>
      <c r="AF27" s="1"/>
      <c r="AG27" s="1"/>
      <c r="AH27" s="1"/>
      <c r="AI27" s="1"/>
      <c r="AJ27" s="1"/>
    </row>
    <row r="28" spans="2:36" s="6" customFormat="1" ht="10.5" customHeight="1">
      <c r="B28" s="41"/>
      <c r="C28" s="32" t="s">
        <v>32</v>
      </c>
      <c r="D28" s="27">
        <f t="shared" si="10"/>
        <v>902</v>
      </c>
      <c r="E28" s="28">
        <f t="shared" si="1"/>
        <v>513</v>
      </c>
      <c r="F28" s="28">
        <f t="shared" si="2"/>
        <v>529</v>
      </c>
      <c r="G28" s="29">
        <v>0.579</v>
      </c>
      <c r="H28" s="29">
        <f t="shared" si="3"/>
        <v>0.5864745011086474</v>
      </c>
      <c r="I28" s="29"/>
      <c r="J28" s="29">
        <f t="shared" si="4"/>
        <v>0.007474501108647447</v>
      </c>
      <c r="K28" s="29"/>
      <c r="L28" s="30">
        <v>624</v>
      </c>
      <c r="M28" s="28">
        <v>427</v>
      </c>
      <c r="N28" s="28">
        <v>441</v>
      </c>
      <c r="O28" s="29">
        <v>0.685</v>
      </c>
      <c r="P28" s="29">
        <f t="shared" si="5"/>
        <v>0.7067307692307693</v>
      </c>
      <c r="Q28" s="29"/>
      <c r="R28" s="29">
        <f t="shared" si="9"/>
        <v>0.02173076923076922</v>
      </c>
      <c r="S28" s="29"/>
      <c r="T28" s="30">
        <v>278</v>
      </c>
      <c r="U28" s="28">
        <v>86</v>
      </c>
      <c r="V28" s="28">
        <v>88</v>
      </c>
      <c r="W28" s="29">
        <v>0.327</v>
      </c>
      <c r="X28" s="29">
        <f t="shared" si="7"/>
        <v>0.31654676258992803</v>
      </c>
      <c r="Y28" s="29"/>
      <c r="Z28" s="29">
        <f t="shared" si="8"/>
        <v>-0.01045323741007198</v>
      </c>
      <c r="AA28" s="42"/>
      <c r="AB28" s="4"/>
      <c r="AC28" s="1"/>
      <c r="AD28" s="1"/>
      <c r="AE28" s="1"/>
      <c r="AF28" s="1"/>
      <c r="AG28" s="1"/>
      <c r="AH28" s="1"/>
      <c r="AI28" s="1"/>
      <c r="AJ28" s="1"/>
    </row>
    <row r="29" spans="2:36" s="6" customFormat="1" ht="10.5" customHeight="1">
      <c r="B29" s="41"/>
      <c r="C29" s="32" t="s">
        <v>33</v>
      </c>
      <c r="D29" s="27">
        <f t="shared" si="10"/>
        <v>512</v>
      </c>
      <c r="E29" s="28">
        <f t="shared" si="1"/>
        <v>250</v>
      </c>
      <c r="F29" s="28">
        <f t="shared" si="2"/>
        <v>251</v>
      </c>
      <c r="G29" s="29">
        <v>0.509</v>
      </c>
      <c r="H29" s="29">
        <f t="shared" si="3"/>
        <v>0.490234375</v>
      </c>
      <c r="I29" s="29"/>
      <c r="J29" s="29">
        <f t="shared" si="4"/>
        <v>-0.018765625000000008</v>
      </c>
      <c r="K29" s="29"/>
      <c r="L29" s="30">
        <v>390</v>
      </c>
      <c r="M29" s="28">
        <v>208</v>
      </c>
      <c r="N29" s="28">
        <v>205</v>
      </c>
      <c r="O29" s="29">
        <v>0.535</v>
      </c>
      <c r="P29" s="29">
        <f t="shared" si="5"/>
        <v>0.5256410256410257</v>
      </c>
      <c r="Q29" s="29"/>
      <c r="R29" s="29">
        <f t="shared" si="9"/>
        <v>-0.00935897435897437</v>
      </c>
      <c r="S29" s="29"/>
      <c r="T29" s="30">
        <v>122</v>
      </c>
      <c r="U29" s="28">
        <v>42</v>
      </c>
      <c r="V29" s="28">
        <v>46</v>
      </c>
      <c r="W29" s="29">
        <v>0.412</v>
      </c>
      <c r="X29" s="29">
        <f t="shared" si="7"/>
        <v>0.3770491803278688</v>
      </c>
      <c r="Y29" s="29"/>
      <c r="Z29" s="29">
        <f t="shared" si="8"/>
        <v>-0.03495081967213115</v>
      </c>
      <c r="AA29" s="42"/>
      <c r="AB29" s="4"/>
      <c r="AC29" s="1"/>
      <c r="AD29" s="1"/>
      <c r="AE29" s="1"/>
      <c r="AF29" s="1"/>
      <c r="AG29" s="1"/>
      <c r="AH29" s="1"/>
      <c r="AI29" s="1"/>
      <c r="AJ29" s="1"/>
    </row>
    <row r="30" spans="1:36" s="6" customFormat="1" ht="10.5" customHeight="1">
      <c r="A30" s="48"/>
      <c r="B30" s="46"/>
      <c r="C30" s="32" t="s">
        <v>34</v>
      </c>
      <c r="D30" s="27">
        <f t="shared" si="10"/>
        <v>338</v>
      </c>
      <c r="E30" s="28">
        <f t="shared" si="1"/>
        <v>118</v>
      </c>
      <c r="F30" s="28">
        <f t="shared" si="2"/>
        <v>116</v>
      </c>
      <c r="G30" s="29">
        <v>0.354</v>
      </c>
      <c r="H30" s="29">
        <f t="shared" si="3"/>
        <v>0.3431952662721893</v>
      </c>
      <c r="I30" s="29"/>
      <c r="J30" s="29">
        <f t="shared" si="4"/>
        <v>-0.010804733727810656</v>
      </c>
      <c r="K30" s="29"/>
      <c r="L30" s="30">
        <v>245</v>
      </c>
      <c r="M30" s="28">
        <v>85</v>
      </c>
      <c r="N30" s="28">
        <v>84</v>
      </c>
      <c r="O30" s="29">
        <v>0.35</v>
      </c>
      <c r="P30" s="29">
        <f t="shared" si="5"/>
        <v>0.34285714285714286</v>
      </c>
      <c r="Q30" s="29"/>
      <c r="R30" s="29">
        <f t="shared" si="9"/>
        <v>-0.0071428571428571175</v>
      </c>
      <c r="S30" s="29"/>
      <c r="T30" s="30">
        <v>93</v>
      </c>
      <c r="U30" s="28">
        <v>33</v>
      </c>
      <c r="V30" s="28">
        <v>32</v>
      </c>
      <c r="W30" s="29">
        <v>0.367</v>
      </c>
      <c r="X30" s="29">
        <f t="shared" si="7"/>
        <v>0.34408602150537637</v>
      </c>
      <c r="Y30" s="29"/>
      <c r="Z30" s="29">
        <f t="shared" si="8"/>
        <v>-0.02291397849462362</v>
      </c>
      <c r="AA30" s="42"/>
      <c r="AB30" s="4"/>
      <c r="AC30" s="1"/>
      <c r="AD30" s="1"/>
      <c r="AE30" s="1"/>
      <c r="AF30" s="1"/>
      <c r="AG30" s="1"/>
      <c r="AH30" s="1"/>
      <c r="AI30" s="1"/>
      <c r="AJ30" s="1"/>
    </row>
    <row r="31" spans="2:36" s="6" customFormat="1" ht="10.5" customHeight="1">
      <c r="B31" s="41"/>
      <c r="C31" s="32" t="s">
        <v>35</v>
      </c>
      <c r="D31" s="27">
        <f t="shared" si="10"/>
        <v>630</v>
      </c>
      <c r="E31" s="28">
        <f t="shared" si="1"/>
        <v>214</v>
      </c>
      <c r="F31" s="28">
        <f t="shared" si="2"/>
        <v>224</v>
      </c>
      <c r="G31" s="29">
        <v>0.345</v>
      </c>
      <c r="H31" s="29">
        <f t="shared" si="3"/>
        <v>0.35555555555555557</v>
      </c>
      <c r="I31" s="29"/>
      <c r="J31" s="29">
        <f t="shared" si="4"/>
        <v>0.010555555555555596</v>
      </c>
      <c r="K31" s="29"/>
      <c r="L31" s="30">
        <v>503</v>
      </c>
      <c r="M31" s="28">
        <v>161</v>
      </c>
      <c r="N31" s="28">
        <v>171</v>
      </c>
      <c r="O31" s="29">
        <v>0.32</v>
      </c>
      <c r="P31" s="29">
        <f t="shared" si="5"/>
        <v>0.3399602385685885</v>
      </c>
      <c r="Q31" s="29"/>
      <c r="R31" s="29">
        <f t="shared" si="9"/>
        <v>0.019960238568588473</v>
      </c>
      <c r="S31" s="29"/>
      <c r="T31" s="30">
        <v>127</v>
      </c>
      <c r="U31" s="28">
        <v>53</v>
      </c>
      <c r="V31" s="28">
        <v>53</v>
      </c>
      <c r="W31" s="29">
        <v>0.449</v>
      </c>
      <c r="X31" s="29">
        <f t="shared" si="7"/>
        <v>0.41732283464566927</v>
      </c>
      <c r="Y31" s="29"/>
      <c r="Z31" s="29">
        <f t="shared" si="8"/>
        <v>-0.03167716535433074</v>
      </c>
      <c r="AA31" s="42"/>
      <c r="AB31" s="4"/>
      <c r="AC31" s="1"/>
      <c r="AD31" s="1"/>
      <c r="AE31" s="1"/>
      <c r="AF31" s="1"/>
      <c r="AG31" s="1"/>
      <c r="AH31" s="1"/>
      <c r="AI31" s="1"/>
      <c r="AJ31" s="1"/>
    </row>
    <row r="32" spans="2:36" s="6" customFormat="1" ht="10.5" customHeight="1">
      <c r="B32" s="41"/>
      <c r="C32" s="32" t="s">
        <v>36</v>
      </c>
      <c r="D32" s="27">
        <f t="shared" si="10"/>
        <v>205</v>
      </c>
      <c r="E32" s="28">
        <f t="shared" si="1"/>
        <v>91</v>
      </c>
      <c r="F32" s="28">
        <f t="shared" si="2"/>
        <v>84</v>
      </c>
      <c r="G32" s="29">
        <v>0.45</v>
      </c>
      <c r="H32" s="29">
        <f t="shared" si="3"/>
        <v>0.4097560975609756</v>
      </c>
      <c r="I32" s="29"/>
      <c r="J32" s="29">
        <f t="shared" si="4"/>
        <v>-0.040243902439024426</v>
      </c>
      <c r="K32" s="29"/>
      <c r="L32" s="30">
        <v>174</v>
      </c>
      <c r="M32" s="28">
        <v>81</v>
      </c>
      <c r="N32" s="28">
        <v>77</v>
      </c>
      <c r="O32" s="29">
        <v>0.458</v>
      </c>
      <c r="P32" s="29">
        <f t="shared" si="5"/>
        <v>0.4425287356321839</v>
      </c>
      <c r="Q32" s="29"/>
      <c r="R32" s="29">
        <f t="shared" si="9"/>
        <v>-0.015471264367816095</v>
      </c>
      <c r="S32" s="29"/>
      <c r="T32" s="30">
        <v>31</v>
      </c>
      <c r="U32" s="28">
        <v>10</v>
      </c>
      <c r="V32" s="28">
        <v>7</v>
      </c>
      <c r="W32" s="29">
        <v>0.4</v>
      </c>
      <c r="X32" s="29">
        <f t="shared" si="7"/>
        <v>0.22580645161290322</v>
      </c>
      <c r="Y32" s="29"/>
      <c r="Z32" s="29">
        <f t="shared" si="8"/>
        <v>-0.1741935483870968</v>
      </c>
      <c r="AA32" s="42"/>
      <c r="AB32" s="4"/>
      <c r="AC32" s="1"/>
      <c r="AD32" s="1"/>
      <c r="AE32" s="1"/>
      <c r="AF32" s="1"/>
      <c r="AG32" s="1"/>
      <c r="AH32" s="1"/>
      <c r="AI32" s="1"/>
      <c r="AJ32" s="1"/>
    </row>
    <row r="33" spans="2:36" s="6" customFormat="1" ht="10.5" customHeight="1">
      <c r="B33" s="41"/>
      <c r="C33" s="32" t="s">
        <v>37</v>
      </c>
      <c r="D33" s="27">
        <f t="shared" si="10"/>
        <v>327</v>
      </c>
      <c r="E33" s="28">
        <f t="shared" si="1"/>
        <v>68</v>
      </c>
      <c r="F33" s="28">
        <f t="shared" si="2"/>
        <v>71</v>
      </c>
      <c r="G33" s="29">
        <v>0.208</v>
      </c>
      <c r="H33" s="29">
        <f t="shared" si="3"/>
        <v>0.21712538226299694</v>
      </c>
      <c r="I33" s="29"/>
      <c r="J33" s="29">
        <f t="shared" si="4"/>
        <v>0.009125382262996945</v>
      </c>
      <c r="K33" s="29"/>
      <c r="L33" s="30">
        <v>287</v>
      </c>
      <c r="M33" s="28">
        <v>51</v>
      </c>
      <c r="N33" s="28">
        <v>55</v>
      </c>
      <c r="O33" s="29">
        <v>0.178</v>
      </c>
      <c r="P33" s="29">
        <f t="shared" si="5"/>
        <v>0.1916376306620209</v>
      </c>
      <c r="Q33" s="29"/>
      <c r="R33" s="29">
        <f t="shared" si="9"/>
        <v>0.013637630662020922</v>
      </c>
      <c r="S33" s="29"/>
      <c r="T33" s="30">
        <v>40</v>
      </c>
      <c r="U33" s="28">
        <v>17</v>
      </c>
      <c r="V33" s="28">
        <v>16</v>
      </c>
      <c r="W33" s="29">
        <v>0.415</v>
      </c>
      <c r="X33" s="29">
        <f t="shared" si="7"/>
        <v>0.4</v>
      </c>
      <c r="Y33" s="29"/>
      <c r="Z33" s="29">
        <f t="shared" si="8"/>
        <v>-0.014999999999999958</v>
      </c>
      <c r="AA33" s="42"/>
      <c r="AB33" s="4"/>
      <c r="AC33" s="1"/>
      <c r="AD33" s="1"/>
      <c r="AE33" s="1"/>
      <c r="AF33" s="1"/>
      <c r="AG33" s="1"/>
      <c r="AH33" s="1"/>
      <c r="AI33" s="1"/>
      <c r="AJ33" s="1"/>
    </row>
    <row r="34" spans="2:36" s="6" customFormat="1" ht="10.5" customHeight="1">
      <c r="B34" s="41"/>
      <c r="C34" s="32" t="s">
        <v>38</v>
      </c>
      <c r="D34" s="27">
        <f t="shared" si="10"/>
        <v>115</v>
      </c>
      <c r="E34" s="28">
        <f t="shared" si="1"/>
        <v>62</v>
      </c>
      <c r="F34" s="28">
        <f t="shared" si="2"/>
        <v>63</v>
      </c>
      <c r="G34" s="29">
        <v>0.564</v>
      </c>
      <c r="H34" s="29">
        <f t="shared" si="3"/>
        <v>0.5478260869565217</v>
      </c>
      <c r="I34" s="29"/>
      <c r="J34" s="29">
        <f t="shared" si="4"/>
        <v>-0.01617391304347826</v>
      </c>
      <c r="K34" s="29"/>
      <c r="L34" s="30">
        <v>90</v>
      </c>
      <c r="M34" s="28">
        <v>55</v>
      </c>
      <c r="N34" s="28">
        <v>56</v>
      </c>
      <c r="O34" s="29">
        <v>0.647</v>
      </c>
      <c r="P34" s="29">
        <f t="shared" si="5"/>
        <v>0.6222222222222222</v>
      </c>
      <c r="Q34" s="29"/>
      <c r="R34" s="29">
        <f t="shared" si="9"/>
        <v>-0.024777777777777787</v>
      </c>
      <c r="S34" s="29"/>
      <c r="T34" s="30">
        <v>25</v>
      </c>
      <c r="U34" s="28">
        <v>7</v>
      </c>
      <c r="V34" s="28">
        <v>7</v>
      </c>
      <c r="W34" s="29">
        <v>0.28</v>
      </c>
      <c r="X34" s="29">
        <f t="shared" si="7"/>
        <v>0.28</v>
      </c>
      <c r="Y34" s="29"/>
      <c r="Z34" s="29">
        <f t="shared" si="8"/>
        <v>0</v>
      </c>
      <c r="AA34" s="42"/>
      <c r="AB34" s="4"/>
      <c r="AC34" s="1"/>
      <c r="AD34" s="1"/>
      <c r="AE34" s="1"/>
      <c r="AF34" s="1"/>
      <c r="AG34" s="1"/>
      <c r="AH34" s="1"/>
      <c r="AI34" s="1"/>
      <c r="AJ34" s="1"/>
    </row>
    <row r="35" spans="2:36" s="6" customFormat="1" ht="10.5" customHeight="1">
      <c r="B35" s="41"/>
      <c r="C35" s="32" t="s">
        <v>39</v>
      </c>
      <c r="D35" s="27">
        <f t="shared" si="10"/>
        <v>128</v>
      </c>
      <c r="E35" s="28">
        <f t="shared" si="1"/>
        <v>89</v>
      </c>
      <c r="F35" s="28">
        <f t="shared" si="2"/>
        <v>93</v>
      </c>
      <c r="G35" s="29">
        <v>0.718</v>
      </c>
      <c r="H35" s="29">
        <f t="shared" si="3"/>
        <v>0.7265625</v>
      </c>
      <c r="I35" s="29"/>
      <c r="J35" s="29">
        <f t="shared" si="4"/>
        <v>0.008562500000000028</v>
      </c>
      <c r="K35" s="29"/>
      <c r="L35" s="30">
        <v>78</v>
      </c>
      <c r="M35" s="28">
        <v>69</v>
      </c>
      <c r="N35" s="28">
        <v>69</v>
      </c>
      <c r="O35" s="29">
        <v>0.885</v>
      </c>
      <c r="P35" s="29">
        <f t="shared" si="5"/>
        <v>0.8846153846153846</v>
      </c>
      <c r="Q35" s="29"/>
      <c r="R35" s="29">
        <f t="shared" si="9"/>
        <v>-0.00038461538461542766</v>
      </c>
      <c r="S35" s="29"/>
      <c r="T35" s="30">
        <v>50</v>
      </c>
      <c r="U35" s="28">
        <v>20</v>
      </c>
      <c r="V35" s="28">
        <v>24</v>
      </c>
      <c r="W35" s="29">
        <v>0.435</v>
      </c>
      <c r="X35" s="29">
        <f t="shared" si="7"/>
        <v>0.48</v>
      </c>
      <c r="Y35" s="29"/>
      <c r="Z35" s="29">
        <f t="shared" si="8"/>
        <v>0.044999999999999984</v>
      </c>
      <c r="AA35" s="42"/>
      <c r="AB35" s="4"/>
      <c r="AC35" s="1"/>
      <c r="AD35" s="1"/>
      <c r="AE35" s="1"/>
      <c r="AF35" s="1"/>
      <c r="AG35" s="1"/>
      <c r="AH35" s="1"/>
      <c r="AI35" s="1"/>
      <c r="AJ35" s="1"/>
    </row>
    <row r="36" spans="2:36" s="6" customFormat="1" ht="10.5" customHeight="1">
      <c r="B36" s="41"/>
      <c r="C36" s="32" t="s">
        <v>40</v>
      </c>
      <c r="D36" s="27">
        <f t="shared" si="10"/>
        <v>512</v>
      </c>
      <c r="E36" s="28">
        <f t="shared" si="1"/>
        <v>433</v>
      </c>
      <c r="F36" s="28">
        <f t="shared" si="2"/>
        <v>439</v>
      </c>
      <c r="G36" s="29">
        <v>0.856</v>
      </c>
      <c r="H36" s="29">
        <f t="shared" si="3"/>
        <v>0.857421875</v>
      </c>
      <c r="I36" s="29"/>
      <c r="J36" s="29">
        <f t="shared" si="4"/>
        <v>0.0014218750000000169</v>
      </c>
      <c r="K36" s="29"/>
      <c r="L36" s="30">
        <v>331</v>
      </c>
      <c r="M36" s="28">
        <v>320</v>
      </c>
      <c r="N36" s="28">
        <v>326</v>
      </c>
      <c r="O36" s="29">
        <v>0.955</v>
      </c>
      <c r="P36" s="29">
        <f t="shared" si="5"/>
        <v>0.9848942598187311</v>
      </c>
      <c r="Q36" s="29"/>
      <c r="R36" s="29">
        <f t="shared" si="9"/>
        <v>0.029894259818731173</v>
      </c>
      <c r="S36" s="29"/>
      <c r="T36" s="30">
        <v>181</v>
      </c>
      <c r="U36" s="28">
        <v>113</v>
      </c>
      <c r="V36" s="28">
        <v>113</v>
      </c>
      <c r="W36" s="29">
        <v>0.661</v>
      </c>
      <c r="X36" s="29">
        <f t="shared" si="7"/>
        <v>0.6243093922651933</v>
      </c>
      <c r="Y36" s="29"/>
      <c r="Z36" s="29">
        <f t="shared" si="8"/>
        <v>-0.0366906077348067</v>
      </c>
      <c r="AA36" s="42"/>
      <c r="AB36" s="4"/>
      <c r="AC36" s="1"/>
      <c r="AD36" s="1"/>
      <c r="AE36" s="1"/>
      <c r="AF36" s="1"/>
      <c r="AG36" s="1"/>
      <c r="AH36" s="1"/>
      <c r="AI36" s="1"/>
      <c r="AJ36" s="1"/>
    </row>
    <row r="37" spans="2:36" s="6" customFormat="1" ht="10.5" customHeight="1">
      <c r="B37" s="41"/>
      <c r="C37" s="32" t="s">
        <v>41</v>
      </c>
      <c r="D37" s="27">
        <f t="shared" si="10"/>
        <v>178</v>
      </c>
      <c r="E37" s="28">
        <f t="shared" si="1"/>
        <v>86</v>
      </c>
      <c r="F37" s="28">
        <f t="shared" si="2"/>
        <v>94</v>
      </c>
      <c r="G37" s="29">
        <v>0.494</v>
      </c>
      <c r="H37" s="29">
        <f t="shared" si="3"/>
        <v>0.5280898876404494</v>
      </c>
      <c r="I37" s="29"/>
      <c r="J37" s="29">
        <f t="shared" si="4"/>
        <v>0.0340898876404494</v>
      </c>
      <c r="K37" s="29"/>
      <c r="L37" s="30">
        <v>134</v>
      </c>
      <c r="M37" s="28">
        <v>71</v>
      </c>
      <c r="N37" s="28">
        <v>75</v>
      </c>
      <c r="O37" s="29">
        <v>0.538</v>
      </c>
      <c r="P37" s="29">
        <f t="shared" si="5"/>
        <v>0.5597014925373134</v>
      </c>
      <c r="Q37" s="29"/>
      <c r="R37" s="29">
        <f t="shared" si="9"/>
        <v>0.02170149253731335</v>
      </c>
      <c r="S37" s="29"/>
      <c r="T37" s="30">
        <v>44</v>
      </c>
      <c r="U37" s="28">
        <v>15</v>
      </c>
      <c r="V37" s="28">
        <v>19</v>
      </c>
      <c r="W37" s="29">
        <v>0.357</v>
      </c>
      <c r="X37" s="29">
        <f t="shared" si="7"/>
        <v>0.4318181818181818</v>
      </c>
      <c r="Y37" s="29"/>
      <c r="Z37" s="29">
        <f t="shared" si="8"/>
        <v>0.07481818181818184</v>
      </c>
      <c r="AA37" s="42"/>
      <c r="AB37" s="4"/>
      <c r="AC37" s="1"/>
      <c r="AD37" s="1"/>
      <c r="AE37" s="1"/>
      <c r="AF37" s="1"/>
      <c r="AG37" s="1"/>
      <c r="AH37" s="1"/>
      <c r="AI37" s="1"/>
      <c r="AJ37" s="1"/>
    </row>
    <row r="38" spans="2:36" s="6" customFormat="1" ht="10.5" customHeight="1">
      <c r="B38" s="41"/>
      <c r="C38" s="32" t="s">
        <v>42</v>
      </c>
      <c r="D38" s="27">
        <f t="shared" si="10"/>
        <v>1324</v>
      </c>
      <c r="E38" s="28">
        <f aca="true" t="shared" si="11" ref="E38:E56">SUM(M38+U38)</f>
        <v>980</v>
      </c>
      <c r="F38" s="28">
        <f aca="true" t="shared" si="12" ref="F38:F56">SUM(N38+V38)</f>
        <v>1010</v>
      </c>
      <c r="G38" s="29">
        <v>0.772</v>
      </c>
      <c r="H38" s="29">
        <f aca="true" t="shared" si="13" ref="H38:H56">(F38/D38)*1</f>
        <v>0.7628398791540786</v>
      </c>
      <c r="I38" s="29"/>
      <c r="J38" s="29">
        <f aca="true" t="shared" si="14" ref="J38:J56">H38-G38</f>
        <v>-0.009160120845921438</v>
      </c>
      <c r="K38" s="29"/>
      <c r="L38" s="30">
        <v>895</v>
      </c>
      <c r="M38" s="28">
        <v>738</v>
      </c>
      <c r="N38" s="28">
        <v>753</v>
      </c>
      <c r="O38" s="29">
        <v>0.854</v>
      </c>
      <c r="P38" s="29">
        <f aca="true" t="shared" si="15" ref="P38:P56">(N38/L38)*1</f>
        <v>0.841340782122905</v>
      </c>
      <c r="Q38" s="29"/>
      <c r="R38" s="29">
        <f t="shared" si="9"/>
        <v>-0.012659217877095008</v>
      </c>
      <c r="S38" s="29"/>
      <c r="T38" s="30">
        <v>429</v>
      </c>
      <c r="U38" s="28">
        <v>242</v>
      </c>
      <c r="V38" s="28">
        <v>257</v>
      </c>
      <c r="W38" s="29">
        <v>0.596</v>
      </c>
      <c r="X38" s="29">
        <f aca="true" t="shared" si="16" ref="X38:X56">(V38/T38)*1</f>
        <v>0.5990675990675991</v>
      </c>
      <c r="Y38" s="29"/>
      <c r="Z38" s="29">
        <f aca="true" t="shared" si="17" ref="Z38:Z56">X38-W38</f>
        <v>0.003067599067599125</v>
      </c>
      <c r="AA38" s="42"/>
      <c r="AB38" s="4"/>
      <c r="AC38" s="1"/>
      <c r="AD38" s="1"/>
      <c r="AE38" s="1"/>
      <c r="AF38" s="1"/>
      <c r="AG38" s="1"/>
      <c r="AH38" s="1"/>
      <c r="AI38" s="1"/>
      <c r="AJ38" s="1"/>
    </row>
    <row r="39" spans="2:36" s="6" customFormat="1" ht="10.5" customHeight="1">
      <c r="B39" s="41"/>
      <c r="C39" s="32" t="s">
        <v>43</v>
      </c>
      <c r="D39" s="27">
        <f t="shared" si="10"/>
        <v>617</v>
      </c>
      <c r="E39" s="28">
        <f t="shared" si="11"/>
        <v>406</v>
      </c>
      <c r="F39" s="28">
        <f t="shared" si="12"/>
        <v>429</v>
      </c>
      <c r="G39" s="29">
        <v>0.694</v>
      </c>
      <c r="H39" s="29">
        <f t="shared" si="13"/>
        <v>0.6952998379254457</v>
      </c>
      <c r="I39" s="29"/>
      <c r="J39" s="29">
        <f t="shared" si="14"/>
        <v>0.001299837925445746</v>
      </c>
      <c r="K39" s="29"/>
      <c r="L39" s="30">
        <v>362</v>
      </c>
      <c r="M39" s="28">
        <v>335</v>
      </c>
      <c r="N39" s="28">
        <v>348</v>
      </c>
      <c r="O39" s="29">
        <v>0.936</v>
      </c>
      <c r="P39" s="29">
        <f t="shared" si="15"/>
        <v>0.9613259668508287</v>
      </c>
      <c r="Q39" s="29"/>
      <c r="R39" s="29">
        <f t="shared" si="9"/>
        <v>0.025325966850828663</v>
      </c>
      <c r="S39" s="29"/>
      <c r="T39" s="30">
        <v>255</v>
      </c>
      <c r="U39" s="28">
        <v>71</v>
      </c>
      <c r="V39" s="28">
        <v>81</v>
      </c>
      <c r="W39" s="29">
        <v>0.313</v>
      </c>
      <c r="X39" s="29">
        <f t="shared" si="16"/>
        <v>0.3176470588235294</v>
      </c>
      <c r="Y39" s="29"/>
      <c r="Z39" s="29">
        <f t="shared" si="17"/>
        <v>0.004647058823529393</v>
      </c>
      <c r="AA39" s="42"/>
      <c r="AB39" s="4"/>
      <c r="AC39" s="1"/>
      <c r="AD39" s="1"/>
      <c r="AE39" s="1"/>
      <c r="AF39" s="1"/>
      <c r="AG39" s="1"/>
      <c r="AH39" s="1"/>
      <c r="AI39" s="1"/>
      <c r="AJ39" s="1"/>
    </row>
    <row r="40" spans="2:36" s="6" customFormat="1" ht="10.5" customHeight="1">
      <c r="B40" s="41"/>
      <c r="C40" s="32" t="s">
        <v>44</v>
      </c>
      <c r="D40" s="27">
        <f t="shared" si="10"/>
        <v>183</v>
      </c>
      <c r="E40" s="28">
        <f t="shared" si="11"/>
        <v>18</v>
      </c>
      <c r="F40" s="28">
        <f t="shared" si="12"/>
        <v>20</v>
      </c>
      <c r="G40" s="29">
        <v>0.097</v>
      </c>
      <c r="H40" s="29">
        <f t="shared" si="13"/>
        <v>0.1092896174863388</v>
      </c>
      <c r="I40" s="29"/>
      <c r="J40" s="29">
        <f t="shared" si="14"/>
        <v>0.012289617486338791</v>
      </c>
      <c r="K40" s="29"/>
      <c r="L40" s="30">
        <v>173</v>
      </c>
      <c r="M40" s="28">
        <v>16</v>
      </c>
      <c r="N40" s="28">
        <v>17</v>
      </c>
      <c r="O40" s="29">
        <v>0.091</v>
      </c>
      <c r="P40" s="29">
        <f t="shared" si="15"/>
        <v>0.09826589595375723</v>
      </c>
      <c r="Q40" s="29"/>
      <c r="R40" s="29">
        <f t="shared" si="9"/>
        <v>0.007265895953757234</v>
      </c>
      <c r="S40" s="29"/>
      <c r="T40" s="30">
        <v>10</v>
      </c>
      <c r="U40" s="28">
        <v>2</v>
      </c>
      <c r="V40" s="28">
        <v>3</v>
      </c>
      <c r="W40" s="29">
        <v>0.2</v>
      </c>
      <c r="X40" s="29">
        <f t="shared" si="16"/>
        <v>0.3</v>
      </c>
      <c r="Y40" s="29"/>
      <c r="Z40" s="29">
        <f t="shared" si="17"/>
        <v>0.09999999999999998</v>
      </c>
      <c r="AA40" s="42"/>
      <c r="AB40" s="4"/>
      <c r="AC40" s="1"/>
      <c r="AD40" s="1"/>
      <c r="AE40" s="1"/>
      <c r="AF40" s="1"/>
      <c r="AG40" s="1"/>
      <c r="AH40" s="1"/>
      <c r="AI40" s="1"/>
      <c r="AJ40" s="1"/>
    </row>
    <row r="41" spans="2:36" s="6" customFormat="1" ht="10.5" customHeight="1">
      <c r="B41" s="41"/>
      <c r="C41" s="32" t="s">
        <v>45</v>
      </c>
      <c r="D41" s="27">
        <f t="shared" si="10"/>
        <v>938</v>
      </c>
      <c r="E41" s="28">
        <f t="shared" si="11"/>
        <v>600</v>
      </c>
      <c r="F41" s="28">
        <f t="shared" si="12"/>
        <v>612</v>
      </c>
      <c r="G41" s="29">
        <v>0.673</v>
      </c>
      <c r="H41" s="29">
        <f t="shared" si="13"/>
        <v>0.652452025586354</v>
      </c>
      <c r="I41" s="29"/>
      <c r="J41" s="29">
        <f t="shared" si="14"/>
        <v>-0.020547974413646086</v>
      </c>
      <c r="K41" s="29"/>
      <c r="L41" s="30">
        <v>701</v>
      </c>
      <c r="M41" s="28">
        <v>492</v>
      </c>
      <c r="N41" s="28">
        <v>509</v>
      </c>
      <c r="O41" s="29">
        <v>0.707</v>
      </c>
      <c r="P41" s="29">
        <f t="shared" si="15"/>
        <v>0.7261055634807418</v>
      </c>
      <c r="Q41" s="29"/>
      <c r="R41" s="29">
        <f t="shared" si="9"/>
        <v>0.019105563480741883</v>
      </c>
      <c r="S41" s="29"/>
      <c r="T41" s="30">
        <v>237</v>
      </c>
      <c r="U41" s="28">
        <v>108</v>
      </c>
      <c r="V41" s="28">
        <v>103</v>
      </c>
      <c r="W41" s="29">
        <v>0.554</v>
      </c>
      <c r="X41" s="29">
        <f t="shared" si="16"/>
        <v>0.4345991561181435</v>
      </c>
      <c r="Y41" s="29"/>
      <c r="Z41" s="29">
        <f t="shared" si="17"/>
        <v>-0.11940084388185657</v>
      </c>
      <c r="AA41" s="42"/>
      <c r="AB41" s="4"/>
      <c r="AC41" s="1"/>
      <c r="AD41" s="1"/>
      <c r="AE41" s="1"/>
      <c r="AF41" s="1"/>
      <c r="AG41" s="1"/>
      <c r="AH41" s="1"/>
      <c r="AI41" s="1"/>
      <c r="AJ41" s="1"/>
    </row>
    <row r="42" spans="2:36" s="6" customFormat="1" ht="10.5" customHeight="1">
      <c r="B42" s="41"/>
      <c r="C42" s="32" t="s">
        <v>46</v>
      </c>
      <c r="D42" s="27">
        <f t="shared" si="10"/>
        <v>516</v>
      </c>
      <c r="E42" s="28">
        <f t="shared" si="11"/>
        <v>335</v>
      </c>
      <c r="F42" s="28">
        <f t="shared" si="12"/>
        <v>326</v>
      </c>
      <c r="G42" s="29">
        <v>0.652</v>
      </c>
      <c r="H42" s="29">
        <f t="shared" si="13"/>
        <v>0.6317829457364341</v>
      </c>
      <c r="I42" s="29"/>
      <c r="J42" s="29">
        <f t="shared" si="14"/>
        <v>-0.020217054263565903</v>
      </c>
      <c r="K42" s="29"/>
      <c r="L42" s="30">
        <v>473</v>
      </c>
      <c r="M42" s="28">
        <v>319</v>
      </c>
      <c r="N42" s="28">
        <v>307</v>
      </c>
      <c r="O42" s="29">
        <v>0.676</v>
      </c>
      <c r="P42" s="29">
        <f t="shared" si="15"/>
        <v>0.6490486257928119</v>
      </c>
      <c r="Q42" s="29"/>
      <c r="R42" s="29">
        <f t="shared" si="9"/>
        <v>-0.026951374207188183</v>
      </c>
      <c r="S42" s="29"/>
      <c r="T42" s="30">
        <v>43</v>
      </c>
      <c r="U42" s="28">
        <v>16</v>
      </c>
      <c r="V42" s="28">
        <v>19</v>
      </c>
      <c r="W42" s="29">
        <v>0.381</v>
      </c>
      <c r="X42" s="29">
        <f t="shared" si="16"/>
        <v>0.4418604651162791</v>
      </c>
      <c r="Y42" s="29"/>
      <c r="Z42" s="29">
        <f t="shared" si="17"/>
        <v>0.06086046511627907</v>
      </c>
      <c r="AA42" s="42"/>
      <c r="AB42" s="4"/>
      <c r="AC42" s="1"/>
      <c r="AD42" s="1"/>
      <c r="AE42" s="1"/>
      <c r="AF42" s="1"/>
      <c r="AG42" s="1"/>
      <c r="AH42" s="1"/>
      <c r="AI42" s="1"/>
      <c r="AJ42" s="1"/>
    </row>
    <row r="43" spans="2:36" s="6" customFormat="1" ht="10.5" customHeight="1">
      <c r="B43" s="41"/>
      <c r="C43" s="32" t="s">
        <v>47</v>
      </c>
      <c r="D43" s="27">
        <f t="shared" si="10"/>
        <v>329</v>
      </c>
      <c r="E43" s="28">
        <f t="shared" si="11"/>
        <v>163</v>
      </c>
      <c r="F43" s="28">
        <f t="shared" si="12"/>
        <v>175</v>
      </c>
      <c r="G43" s="29">
        <v>0.509</v>
      </c>
      <c r="H43" s="29">
        <f t="shared" si="13"/>
        <v>0.5319148936170213</v>
      </c>
      <c r="I43" s="29"/>
      <c r="J43" s="29">
        <f t="shared" si="14"/>
        <v>0.02291489361702126</v>
      </c>
      <c r="K43" s="29"/>
      <c r="L43" s="30">
        <v>250</v>
      </c>
      <c r="M43" s="28">
        <v>135</v>
      </c>
      <c r="N43" s="28">
        <v>149</v>
      </c>
      <c r="O43" s="29">
        <v>0.542</v>
      </c>
      <c r="P43" s="29">
        <f t="shared" si="15"/>
        <v>0.596</v>
      </c>
      <c r="Q43" s="29"/>
      <c r="R43" s="29">
        <f t="shared" si="9"/>
        <v>0.05399999999999994</v>
      </c>
      <c r="S43" s="29"/>
      <c r="T43" s="30">
        <v>79</v>
      </c>
      <c r="U43" s="28">
        <v>28</v>
      </c>
      <c r="V43" s="28">
        <v>26</v>
      </c>
      <c r="W43" s="29">
        <v>0.394</v>
      </c>
      <c r="X43" s="29">
        <f t="shared" si="16"/>
        <v>0.3291139240506329</v>
      </c>
      <c r="Y43" s="29"/>
      <c r="Z43" s="29">
        <f t="shared" si="17"/>
        <v>-0.06488607594936713</v>
      </c>
      <c r="AA43" s="42"/>
      <c r="AB43" s="4"/>
      <c r="AC43" s="1"/>
      <c r="AD43" s="1"/>
      <c r="AE43" s="1"/>
      <c r="AF43" s="1"/>
      <c r="AG43" s="1"/>
      <c r="AH43" s="1"/>
      <c r="AI43" s="1"/>
      <c r="AJ43" s="1"/>
    </row>
    <row r="44" spans="2:36" s="6" customFormat="1" ht="10.5" customHeight="1">
      <c r="B44" s="41"/>
      <c r="C44" s="32" t="s">
        <v>48</v>
      </c>
      <c r="D44" s="27">
        <f t="shared" si="10"/>
        <v>1005</v>
      </c>
      <c r="E44" s="28">
        <f t="shared" si="11"/>
        <v>625</v>
      </c>
      <c r="F44" s="28">
        <f t="shared" si="12"/>
        <v>653</v>
      </c>
      <c r="G44" s="29">
        <v>0.649</v>
      </c>
      <c r="H44" s="29">
        <f t="shared" si="13"/>
        <v>0.6497512437810945</v>
      </c>
      <c r="I44" s="29"/>
      <c r="J44" s="29">
        <f t="shared" si="14"/>
        <v>0.0007512437810944794</v>
      </c>
      <c r="K44" s="29"/>
      <c r="L44" s="30">
        <v>630</v>
      </c>
      <c r="M44" s="28">
        <v>472</v>
      </c>
      <c r="N44" s="28">
        <v>501</v>
      </c>
      <c r="O44" s="29">
        <v>0.76</v>
      </c>
      <c r="P44" s="29">
        <f t="shared" si="15"/>
        <v>0.7952380952380952</v>
      </c>
      <c r="Q44" s="29"/>
      <c r="R44" s="29">
        <f t="shared" si="9"/>
        <v>0.03523809523809518</v>
      </c>
      <c r="S44" s="29"/>
      <c r="T44" s="30">
        <v>375</v>
      </c>
      <c r="U44" s="28">
        <v>153</v>
      </c>
      <c r="V44" s="28">
        <v>152</v>
      </c>
      <c r="W44" s="29">
        <v>0.447</v>
      </c>
      <c r="X44" s="29">
        <f t="shared" si="16"/>
        <v>0.4053333333333333</v>
      </c>
      <c r="Y44" s="29"/>
      <c r="Z44" s="29">
        <f t="shared" si="17"/>
        <v>-0.041666666666666685</v>
      </c>
      <c r="AA44" s="42"/>
      <c r="AB44" s="4"/>
      <c r="AC44" s="1"/>
      <c r="AD44" s="1"/>
      <c r="AE44" s="1"/>
      <c r="AF44" s="1"/>
      <c r="AG44" s="1"/>
      <c r="AH44" s="1"/>
      <c r="AI44" s="1"/>
      <c r="AJ44" s="1"/>
    </row>
    <row r="45" spans="2:36" s="6" customFormat="1" ht="10.5" customHeight="1">
      <c r="B45" s="41"/>
      <c r="C45" s="32" t="s">
        <v>49</v>
      </c>
      <c r="D45" s="27">
        <f t="shared" si="10"/>
        <v>67</v>
      </c>
      <c r="E45" s="28">
        <f t="shared" si="11"/>
        <v>47</v>
      </c>
      <c r="F45" s="28">
        <f t="shared" si="12"/>
        <v>50</v>
      </c>
      <c r="G45" s="29">
        <v>0.712</v>
      </c>
      <c r="H45" s="29">
        <f t="shared" si="13"/>
        <v>0.746268656716418</v>
      </c>
      <c r="I45" s="29"/>
      <c r="J45" s="29">
        <f t="shared" si="14"/>
        <v>0.03426865671641799</v>
      </c>
      <c r="K45" s="29"/>
      <c r="L45" s="30">
        <v>44</v>
      </c>
      <c r="M45" s="28">
        <v>35</v>
      </c>
      <c r="N45" s="28">
        <v>36</v>
      </c>
      <c r="O45" s="29">
        <v>0.814</v>
      </c>
      <c r="P45" s="29">
        <f t="shared" si="15"/>
        <v>0.8181818181818182</v>
      </c>
      <c r="Q45" s="29"/>
      <c r="R45" s="29">
        <f t="shared" si="9"/>
        <v>0.0041818181818182865</v>
      </c>
      <c r="S45" s="29"/>
      <c r="T45" s="30">
        <v>23</v>
      </c>
      <c r="U45" s="28">
        <v>12</v>
      </c>
      <c r="V45" s="28">
        <v>14</v>
      </c>
      <c r="W45" s="29">
        <v>0.522</v>
      </c>
      <c r="X45" s="29">
        <f t="shared" si="16"/>
        <v>0.6086956521739131</v>
      </c>
      <c r="Y45" s="29"/>
      <c r="Z45" s="29">
        <f t="shared" si="17"/>
        <v>0.08669565217391306</v>
      </c>
      <c r="AA45" s="42"/>
      <c r="AB45" s="4"/>
      <c r="AC45" s="1"/>
      <c r="AD45" s="1"/>
      <c r="AE45" s="1"/>
      <c r="AF45" s="1"/>
      <c r="AG45" s="1"/>
      <c r="AH45" s="1"/>
      <c r="AI45" s="1"/>
      <c r="AJ45" s="1"/>
    </row>
    <row r="46" spans="2:36" s="6" customFormat="1" ht="10.5" customHeight="1">
      <c r="B46" s="41"/>
      <c r="C46" s="32" t="s">
        <v>50</v>
      </c>
      <c r="D46" s="27">
        <f aca="true" t="shared" si="18" ref="D46:D56">SUM(L46+T46)</f>
        <v>328</v>
      </c>
      <c r="E46" s="28">
        <f t="shared" si="11"/>
        <v>226</v>
      </c>
      <c r="F46" s="28">
        <f t="shared" si="12"/>
        <v>222</v>
      </c>
      <c r="G46" s="29">
        <v>0.689</v>
      </c>
      <c r="H46" s="29">
        <f t="shared" si="13"/>
        <v>0.676829268292683</v>
      </c>
      <c r="I46" s="29"/>
      <c r="J46" s="29">
        <f t="shared" si="14"/>
        <v>-0.012170731707316973</v>
      </c>
      <c r="K46" s="29"/>
      <c r="L46" s="30">
        <v>202</v>
      </c>
      <c r="M46" s="28">
        <v>181</v>
      </c>
      <c r="N46" s="28">
        <v>183</v>
      </c>
      <c r="O46" s="29">
        <v>0.9</v>
      </c>
      <c r="P46" s="29">
        <f t="shared" si="15"/>
        <v>0.905940594059406</v>
      </c>
      <c r="Q46" s="29"/>
      <c r="R46" s="29">
        <f t="shared" si="9"/>
        <v>0.005940594059405946</v>
      </c>
      <c r="S46" s="29"/>
      <c r="T46" s="30">
        <v>126</v>
      </c>
      <c r="U46" s="28">
        <v>45</v>
      </c>
      <c r="V46" s="28">
        <v>39</v>
      </c>
      <c r="W46" s="29">
        <v>0.354</v>
      </c>
      <c r="X46" s="29">
        <f t="shared" si="16"/>
        <v>0.30952380952380953</v>
      </c>
      <c r="Y46" s="29"/>
      <c r="Z46" s="29">
        <f t="shared" si="17"/>
        <v>-0.04447619047619045</v>
      </c>
      <c r="AA46" s="42"/>
      <c r="AB46" s="4"/>
      <c r="AC46" s="1"/>
      <c r="AD46" s="1"/>
      <c r="AE46" s="1"/>
      <c r="AF46" s="1"/>
      <c r="AG46" s="1"/>
      <c r="AH46" s="1"/>
      <c r="AI46" s="1"/>
      <c r="AJ46" s="1"/>
    </row>
    <row r="47" spans="2:36" s="6" customFormat="1" ht="10.5" customHeight="1">
      <c r="B47" s="41"/>
      <c r="C47" s="32" t="s">
        <v>51</v>
      </c>
      <c r="D47" s="27">
        <f t="shared" si="18"/>
        <v>188</v>
      </c>
      <c r="E47" s="28">
        <f t="shared" si="11"/>
        <v>59</v>
      </c>
      <c r="F47" s="28">
        <f t="shared" si="12"/>
        <v>67</v>
      </c>
      <c r="G47" s="29">
        <v>0.311</v>
      </c>
      <c r="H47" s="29">
        <f t="shared" si="13"/>
        <v>0.35638297872340424</v>
      </c>
      <c r="I47" s="29"/>
      <c r="J47" s="29">
        <f t="shared" si="14"/>
        <v>0.045382978723404244</v>
      </c>
      <c r="K47" s="29"/>
      <c r="L47" s="30">
        <v>171</v>
      </c>
      <c r="M47" s="28">
        <v>56</v>
      </c>
      <c r="N47" s="28">
        <v>61</v>
      </c>
      <c r="O47" s="29">
        <v>0.324</v>
      </c>
      <c r="P47" s="29">
        <f t="shared" si="15"/>
        <v>0.3567251461988304</v>
      </c>
      <c r="Q47" s="29"/>
      <c r="R47" s="29">
        <f t="shared" si="9"/>
        <v>0.03272514619883038</v>
      </c>
      <c r="S47" s="29"/>
      <c r="T47" s="30">
        <v>17</v>
      </c>
      <c r="U47" s="28">
        <v>3</v>
      </c>
      <c r="V47" s="28">
        <v>6</v>
      </c>
      <c r="W47" s="29">
        <v>0.176</v>
      </c>
      <c r="X47" s="29">
        <f t="shared" si="16"/>
        <v>0.35294117647058826</v>
      </c>
      <c r="Y47" s="29"/>
      <c r="Z47" s="29">
        <f t="shared" si="17"/>
        <v>0.17694117647058827</v>
      </c>
      <c r="AA47" s="42"/>
      <c r="AB47" s="4"/>
      <c r="AC47" s="1"/>
      <c r="AD47" s="1"/>
      <c r="AE47" s="1"/>
      <c r="AF47" s="1"/>
      <c r="AG47" s="1"/>
      <c r="AH47" s="1"/>
      <c r="AI47" s="1"/>
      <c r="AJ47" s="1"/>
    </row>
    <row r="48" spans="2:36" s="6" customFormat="1" ht="10.5" customHeight="1">
      <c r="B48" s="41"/>
      <c r="C48" s="37" t="s">
        <v>52</v>
      </c>
      <c r="D48" s="27">
        <f t="shared" si="18"/>
        <v>456</v>
      </c>
      <c r="E48" s="28">
        <f t="shared" si="11"/>
        <v>235</v>
      </c>
      <c r="F48" s="28">
        <f t="shared" si="12"/>
        <v>252</v>
      </c>
      <c r="G48" s="29">
        <v>0.529</v>
      </c>
      <c r="H48" s="29">
        <f t="shared" si="13"/>
        <v>0.5526315789473685</v>
      </c>
      <c r="I48" s="29"/>
      <c r="J48" s="29">
        <f t="shared" si="14"/>
        <v>0.023631578947368448</v>
      </c>
      <c r="K48" s="29"/>
      <c r="L48" s="30">
        <v>313</v>
      </c>
      <c r="M48" s="28">
        <v>174</v>
      </c>
      <c r="N48" s="28">
        <v>190</v>
      </c>
      <c r="O48" s="29">
        <v>0.556</v>
      </c>
      <c r="P48" s="29">
        <f t="shared" si="15"/>
        <v>0.6070287539936102</v>
      </c>
      <c r="Q48" s="29"/>
      <c r="R48" s="29">
        <f t="shared" si="9"/>
        <v>0.051028753993610176</v>
      </c>
      <c r="S48" s="29"/>
      <c r="T48" s="30">
        <v>143</v>
      </c>
      <c r="U48" s="28">
        <v>61</v>
      </c>
      <c r="V48" s="28">
        <v>62</v>
      </c>
      <c r="W48" s="29">
        <v>0.466</v>
      </c>
      <c r="X48" s="29">
        <f t="shared" si="16"/>
        <v>0.43356643356643354</v>
      </c>
      <c r="Y48" s="29"/>
      <c r="Z48" s="29">
        <f t="shared" si="17"/>
        <v>-0.032433566433566485</v>
      </c>
      <c r="AA48" s="42"/>
      <c r="AB48" s="4"/>
      <c r="AC48" s="1"/>
      <c r="AD48" s="1"/>
      <c r="AE48" s="1"/>
      <c r="AF48" s="1"/>
      <c r="AG48" s="1"/>
      <c r="AH48" s="1"/>
      <c r="AI48" s="1"/>
      <c r="AJ48" s="1"/>
    </row>
    <row r="49" spans="2:36" s="6" customFormat="1" ht="10.5" customHeight="1">
      <c r="B49" s="41"/>
      <c r="C49" s="32" t="s">
        <v>53</v>
      </c>
      <c r="D49" s="27">
        <f t="shared" si="18"/>
        <v>1706</v>
      </c>
      <c r="E49" s="28">
        <f t="shared" si="11"/>
        <v>1124</v>
      </c>
      <c r="F49" s="28">
        <f t="shared" si="12"/>
        <v>1198</v>
      </c>
      <c r="G49" s="29">
        <v>0.682</v>
      </c>
      <c r="H49" s="29">
        <f t="shared" si="13"/>
        <v>0.7022274325908558</v>
      </c>
      <c r="I49" s="29"/>
      <c r="J49" s="29">
        <f t="shared" si="14"/>
        <v>0.0202274325908558</v>
      </c>
      <c r="K49" s="29"/>
      <c r="L49" s="30">
        <v>1283</v>
      </c>
      <c r="M49" s="28">
        <v>974</v>
      </c>
      <c r="N49" s="28">
        <v>1038</v>
      </c>
      <c r="O49" s="29">
        <v>0.712</v>
      </c>
      <c r="P49" s="29">
        <f t="shared" si="15"/>
        <v>0.809041309431021</v>
      </c>
      <c r="Q49" s="29"/>
      <c r="R49" s="29">
        <f t="shared" si="9"/>
        <v>0.09704130943102107</v>
      </c>
      <c r="S49" s="29"/>
      <c r="T49" s="30">
        <v>423</v>
      </c>
      <c r="U49" s="28">
        <v>150</v>
      </c>
      <c r="V49" s="28">
        <v>160</v>
      </c>
      <c r="W49" s="29">
        <v>0.538</v>
      </c>
      <c r="X49" s="29">
        <f t="shared" si="16"/>
        <v>0.37825059101654845</v>
      </c>
      <c r="Y49" s="29"/>
      <c r="Z49" s="29">
        <f t="shared" si="17"/>
        <v>-0.15974940898345158</v>
      </c>
      <c r="AA49" s="42"/>
      <c r="AB49" s="4"/>
      <c r="AC49" s="1"/>
      <c r="AD49" s="1"/>
      <c r="AE49" s="1"/>
      <c r="AF49" s="1"/>
      <c r="AG49" s="1"/>
      <c r="AH49" s="1"/>
      <c r="AI49" s="1"/>
      <c r="AJ49" s="1"/>
    </row>
    <row r="50" spans="2:36" s="6" customFormat="1" ht="10.5" customHeight="1">
      <c r="B50" s="41"/>
      <c r="C50" s="32" t="s">
        <v>54</v>
      </c>
      <c r="D50" s="27">
        <f t="shared" si="18"/>
        <v>138</v>
      </c>
      <c r="E50" s="28">
        <f t="shared" si="11"/>
        <v>98</v>
      </c>
      <c r="F50" s="28">
        <f t="shared" si="12"/>
        <v>104</v>
      </c>
      <c r="G50" s="29">
        <v>0.731</v>
      </c>
      <c r="H50" s="29">
        <f t="shared" si="13"/>
        <v>0.7536231884057971</v>
      </c>
      <c r="I50" s="29"/>
      <c r="J50" s="29">
        <f t="shared" si="14"/>
        <v>0.022623188405797134</v>
      </c>
      <c r="K50" s="29"/>
      <c r="L50" s="30">
        <v>117</v>
      </c>
      <c r="M50" s="28">
        <v>86</v>
      </c>
      <c r="N50" s="28">
        <v>88</v>
      </c>
      <c r="O50" s="29">
        <v>0.775</v>
      </c>
      <c r="P50" s="29">
        <f t="shared" si="15"/>
        <v>0.7521367521367521</v>
      </c>
      <c r="Q50" s="29"/>
      <c r="R50" s="29">
        <f t="shared" si="9"/>
        <v>-0.022863247863247893</v>
      </c>
      <c r="S50" s="29"/>
      <c r="T50" s="30">
        <v>21</v>
      </c>
      <c r="U50" s="28">
        <v>12</v>
      </c>
      <c r="V50" s="28">
        <v>16</v>
      </c>
      <c r="W50" s="29">
        <v>0.522</v>
      </c>
      <c r="X50" s="29">
        <f t="shared" si="16"/>
        <v>0.7619047619047619</v>
      </c>
      <c r="Y50" s="29"/>
      <c r="Z50" s="29">
        <f t="shared" si="17"/>
        <v>0.23990476190476184</v>
      </c>
      <c r="AA50" s="42"/>
      <c r="AB50" s="4"/>
      <c r="AC50" s="1"/>
      <c r="AD50" s="1"/>
      <c r="AE50" s="1"/>
      <c r="AF50" s="1"/>
      <c r="AG50" s="1"/>
      <c r="AH50" s="1"/>
      <c r="AI50" s="1"/>
      <c r="AJ50" s="1"/>
    </row>
    <row r="51" spans="2:36" s="6" customFormat="1" ht="10.5" customHeight="1">
      <c r="B51" s="41"/>
      <c r="C51" s="32" t="s">
        <v>55</v>
      </c>
      <c r="D51" s="27">
        <f t="shared" si="18"/>
        <v>94</v>
      </c>
      <c r="E51" s="28">
        <f t="shared" si="11"/>
        <v>66</v>
      </c>
      <c r="F51" s="28">
        <f t="shared" si="12"/>
        <v>66</v>
      </c>
      <c r="G51" s="29">
        <v>0.673</v>
      </c>
      <c r="H51" s="29">
        <f t="shared" si="13"/>
        <v>0.7021276595744681</v>
      </c>
      <c r="I51" s="29"/>
      <c r="J51" s="29">
        <f t="shared" si="14"/>
        <v>0.029127659574468057</v>
      </c>
      <c r="K51" s="29"/>
      <c r="L51" s="30">
        <v>61</v>
      </c>
      <c r="M51" s="28">
        <v>54</v>
      </c>
      <c r="N51" s="28">
        <v>53</v>
      </c>
      <c r="O51" s="29">
        <v>0.844</v>
      </c>
      <c r="P51" s="29">
        <f t="shared" si="15"/>
        <v>0.8688524590163934</v>
      </c>
      <c r="Q51" s="29"/>
      <c r="R51" s="29">
        <f t="shared" si="9"/>
        <v>0.024852459016393436</v>
      </c>
      <c r="S51" s="29"/>
      <c r="T51" s="30">
        <v>33</v>
      </c>
      <c r="U51" s="28">
        <v>12</v>
      </c>
      <c r="V51" s="28">
        <v>13</v>
      </c>
      <c r="W51" s="29">
        <v>0.353</v>
      </c>
      <c r="X51" s="29">
        <f t="shared" si="16"/>
        <v>0.3939393939393939</v>
      </c>
      <c r="Y51" s="29"/>
      <c r="Z51" s="29">
        <f t="shared" si="17"/>
        <v>0.04093939393939394</v>
      </c>
      <c r="AA51" s="42"/>
      <c r="AB51" s="4"/>
      <c r="AC51" s="1"/>
      <c r="AD51" s="1"/>
      <c r="AE51" s="1"/>
      <c r="AF51" s="1"/>
      <c r="AG51" s="1"/>
      <c r="AH51" s="1"/>
      <c r="AI51" s="1"/>
      <c r="AJ51" s="1"/>
    </row>
    <row r="52" spans="2:36" s="6" customFormat="1" ht="10.5" customHeight="1">
      <c r="B52" s="41"/>
      <c r="C52" s="32" t="s">
        <v>56</v>
      </c>
      <c r="D52" s="27">
        <f t="shared" si="18"/>
        <v>486</v>
      </c>
      <c r="E52" s="28">
        <f t="shared" si="11"/>
        <v>356</v>
      </c>
      <c r="F52" s="28">
        <f t="shared" si="12"/>
        <v>381</v>
      </c>
      <c r="G52" s="29">
        <v>0.742</v>
      </c>
      <c r="H52" s="29">
        <f t="shared" si="13"/>
        <v>0.7839506172839507</v>
      </c>
      <c r="I52" s="29"/>
      <c r="J52" s="29">
        <f t="shared" si="14"/>
        <v>0.041950617283950664</v>
      </c>
      <c r="K52" s="29"/>
      <c r="L52" s="30">
        <v>320</v>
      </c>
      <c r="M52" s="28">
        <v>269</v>
      </c>
      <c r="N52" s="28">
        <v>286</v>
      </c>
      <c r="O52" s="29">
        <v>0.849</v>
      </c>
      <c r="P52" s="29">
        <f t="shared" si="15"/>
        <v>0.89375</v>
      </c>
      <c r="Q52" s="29"/>
      <c r="R52" s="29">
        <f t="shared" si="9"/>
        <v>0.04475000000000007</v>
      </c>
      <c r="S52" s="29"/>
      <c r="T52" s="30">
        <v>166</v>
      </c>
      <c r="U52" s="28">
        <v>87</v>
      </c>
      <c r="V52" s="28">
        <v>95</v>
      </c>
      <c r="W52" s="29">
        <v>0.534</v>
      </c>
      <c r="X52" s="29">
        <f t="shared" si="16"/>
        <v>0.572289156626506</v>
      </c>
      <c r="Y52" s="29"/>
      <c r="Z52" s="29">
        <f t="shared" si="17"/>
        <v>0.038289156626506005</v>
      </c>
      <c r="AA52" s="42"/>
      <c r="AB52" s="4"/>
      <c r="AC52" s="1"/>
      <c r="AD52" s="1"/>
      <c r="AE52" s="1"/>
      <c r="AF52" s="1"/>
      <c r="AG52" s="1"/>
      <c r="AH52" s="1"/>
      <c r="AI52" s="1"/>
      <c r="AJ52" s="1"/>
    </row>
    <row r="53" spans="2:36" s="6" customFormat="1" ht="10.5" customHeight="1">
      <c r="B53" s="41"/>
      <c r="C53" s="32" t="s">
        <v>57</v>
      </c>
      <c r="D53" s="27">
        <f t="shared" si="18"/>
        <v>459</v>
      </c>
      <c r="E53" s="28">
        <f t="shared" si="11"/>
        <v>272</v>
      </c>
      <c r="F53" s="28">
        <f t="shared" si="12"/>
        <v>290</v>
      </c>
      <c r="G53" s="29">
        <v>0.62</v>
      </c>
      <c r="H53" s="29">
        <f t="shared" si="13"/>
        <v>0.6318082788671024</v>
      </c>
      <c r="I53" s="29"/>
      <c r="J53" s="29">
        <f t="shared" si="14"/>
        <v>0.01180827886710245</v>
      </c>
      <c r="K53" s="29"/>
      <c r="L53" s="30">
        <v>340</v>
      </c>
      <c r="M53" s="28">
        <v>221</v>
      </c>
      <c r="N53" s="28">
        <v>242</v>
      </c>
      <c r="O53" s="29">
        <v>0.664</v>
      </c>
      <c r="P53" s="29">
        <f t="shared" si="15"/>
        <v>0.711764705882353</v>
      </c>
      <c r="Q53" s="29"/>
      <c r="R53" s="29">
        <f t="shared" si="9"/>
        <v>0.04776470588235293</v>
      </c>
      <c r="S53" s="29"/>
      <c r="T53" s="30">
        <v>119</v>
      </c>
      <c r="U53" s="28">
        <v>51</v>
      </c>
      <c r="V53" s="28">
        <v>48</v>
      </c>
      <c r="W53" s="29">
        <v>0.481</v>
      </c>
      <c r="X53" s="29">
        <f t="shared" si="16"/>
        <v>0.40336134453781514</v>
      </c>
      <c r="Y53" s="29"/>
      <c r="Z53" s="29">
        <f t="shared" si="17"/>
        <v>-0.07763865546218485</v>
      </c>
      <c r="AA53" s="42"/>
      <c r="AB53" s="4"/>
      <c r="AC53" s="1"/>
      <c r="AD53" s="1"/>
      <c r="AE53" s="1"/>
      <c r="AF53" s="1"/>
      <c r="AG53" s="1"/>
      <c r="AH53" s="1"/>
      <c r="AI53" s="1"/>
      <c r="AJ53" s="1"/>
    </row>
    <row r="54" spans="2:36" s="6" customFormat="1" ht="10.5" customHeight="1">
      <c r="B54" s="41"/>
      <c r="C54" s="32" t="s">
        <v>58</v>
      </c>
      <c r="D54" s="27">
        <f t="shared" si="18"/>
        <v>168</v>
      </c>
      <c r="E54" s="28">
        <f t="shared" si="11"/>
        <v>104</v>
      </c>
      <c r="F54" s="28">
        <f t="shared" si="12"/>
        <v>109</v>
      </c>
      <c r="G54" s="29">
        <v>0.623</v>
      </c>
      <c r="H54" s="29">
        <f t="shared" si="13"/>
        <v>0.6488095238095238</v>
      </c>
      <c r="I54" s="29"/>
      <c r="J54" s="29">
        <f t="shared" si="14"/>
        <v>0.025809523809523838</v>
      </c>
      <c r="K54" s="29"/>
      <c r="L54" s="30">
        <v>124</v>
      </c>
      <c r="M54" s="28">
        <v>94</v>
      </c>
      <c r="N54" s="28">
        <v>97</v>
      </c>
      <c r="O54" s="29">
        <v>0.764</v>
      </c>
      <c r="P54" s="29">
        <f t="shared" si="15"/>
        <v>0.782258064516129</v>
      </c>
      <c r="Q54" s="29"/>
      <c r="R54" s="29">
        <f t="shared" si="9"/>
        <v>0.01825806451612899</v>
      </c>
      <c r="S54" s="29"/>
      <c r="T54" s="30">
        <v>44</v>
      </c>
      <c r="U54" s="28">
        <v>10</v>
      </c>
      <c r="V54" s="28">
        <v>12</v>
      </c>
      <c r="W54" s="29">
        <v>0.227</v>
      </c>
      <c r="X54" s="29">
        <f t="shared" si="16"/>
        <v>0.2727272727272727</v>
      </c>
      <c r="Y54" s="29"/>
      <c r="Z54" s="29">
        <f t="shared" si="17"/>
        <v>0.0457272727272727</v>
      </c>
      <c r="AA54" s="42"/>
      <c r="AB54" s="4"/>
      <c r="AC54" s="1"/>
      <c r="AD54" s="1"/>
      <c r="AE54" s="1"/>
      <c r="AF54" s="1"/>
      <c r="AG54" s="1"/>
      <c r="AH54" s="1"/>
      <c r="AI54" s="1"/>
      <c r="AJ54" s="1"/>
    </row>
    <row r="55" spans="2:36" s="6" customFormat="1" ht="10.5" customHeight="1">
      <c r="B55" s="41"/>
      <c r="C55" s="32" t="s">
        <v>59</v>
      </c>
      <c r="D55" s="27">
        <f t="shared" si="18"/>
        <v>571</v>
      </c>
      <c r="E55" s="28">
        <f t="shared" si="11"/>
        <v>408</v>
      </c>
      <c r="F55" s="28">
        <f t="shared" si="12"/>
        <v>414</v>
      </c>
      <c r="G55" s="29">
        <v>0.716</v>
      </c>
      <c r="H55" s="29">
        <f t="shared" si="13"/>
        <v>0.7250437828371279</v>
      </c>
      <c r="I55" s="29"/>
      <c r="J55" s="29">
        <f t="shared" si="14"/>
        <v>0.009043782837127923</v>
      </c>
      <c r="K55" s="29"/>
      <c r="L55" s="30">
        <v>433</v>
      </c>
      <c r="M55" s="28">
        <v>356</v>
      </c>
      <c r="N55" s="28">
        <v>359</v>
      </c>
      <c r="O55" s="29">
        <v>0.818</v>
      </c>
      <c r="P55" s="29">
        <f t="shared" si="15"/>
        <v>0.8290993071593533</v>
      </c>
      <c r="Q55" s="29"/>
      <c r="R55" s="29">
        <f t="shared" si="9"/>
        <v>0.011099307159353367</v>
      </c>
      <c r="S55" s="29"/>
      <c r="T55" s="30">
        <v>138</v>
      </c>
      <c r="U55" s="28">
        <v>52</v>
      </c>
      <c r="V55" s="28">
        <v>55</v>
      </c>
      <c r="W55" s="29">
        <v>0.385</v>
      </c>
      <c r="X55" s="29">
        <f t="shared" si="16"/>
        <v>0.39855072463768115</v>
      </c>
      <c r="Y55" s="29"/>
      <c r="Z55" s="29">
        <f t="shared" si="17"/>
        <v>0.013550724637681144</v>
      </c>
      <c r="AA55" s="42"/>
      <c r="AB55" s="4"/>
      <c r="AC55" s="1"/>
      <c r="AD55" s="1"/>
      <c r="AE55" s="1"/>
      <c r="AF55" s="1"/>
      <c r="AG55" s="1"/>
      <c r="AH55" s="1"/>
      <c r="AI55" s="1"/>
      <c r="AJ55" s="1"/>
    </row>
    <row r="56" spans="2:36" s="6" customFormat="1" ht="10.5" customHeight="1">
      <c r="B56" s="41"/>
      <c r="C56" s="32" t="s">
        <v>60</v>
      </c>
      <c r="D56" s="27">
        <f t="shared" si="18"/>
        <v>79</v>
      </c>
      <c r="E56" s="28">
        <f t="shared" si="11"/>
        <v>26</v>
      </c>
      <c r="F56" s="28">
        <f t="shared" si="12"/>
        <v>24</v>
      </c>
      <c r="G56" s="29">
        <v>0.342</v>
      </c>
      <c r="H56" s="29">
        <f t="shared" si="13"/>
        <v>0.3037974683544304</v>
      </c>
      <c r="I56" s="29"/>
      <c r="J56" s="29">
        <f t="shared" si="14"/>
        <v>-0.03820253164556964</v>
      </c>
      <c r="K56" s="29"/>
      <c r="L56" s="30">
        <v>75</v>
      </c>
      <c r="M56" s="28">
        <v>26</v>
      </c>
      <c r="N56" s="28">
        <v>24</v>
      </c>
      <c r="O56" s="29">
        <v>0.361</v>
      </c>
      <c r="P56" s="29">
        <f t="shared" si="15"/>
        <v>0.32</v>
      </c>
      <c r="Q56" s="29"/>
      <c r="R56" s="29">
        <f t="shared" si="9"/>
        <v>-0.04099999999999998</v>
      </c>
      <c r="S56" s="29"/>
      <c r="T56" s="30">
        <v>4</v>
      </c>
      <c r="U56" s="44">
        <v>0</v>
      </c>
      <c r="V56" s="44">
        <v>0</v>
      </c>
      <c r="W56" s="29">
        <v>0</v>
      </c>
      <c r="X56" s="29">
        <f t="shared" si="16"/>
        <v>0</v>
      </c>
      <c r="Y56" s="29"/>
      <c r="Z56" s="29">
        <f t="shared" si="17"/>
        <v>0</v>
      </c>
      <c r="AA56" s="42"/>
      <c r="AB56" s="4"/>
      <c r="AC56" s="1"/>
      <c r="AD56" s="1"/>
      <c r="AE56" s="1"/>
      <c r="AF56" s="1"/>
      <c r="AG56" s="1"/>
      <c r="AH56" s="1"/>
      <c r="AI56" s="1"/>
      <c r="AJ56" s="1"/>
    </row>
    <row r="57" spans="2:36" s="6" customFormat="1" ht="10.5" customHeight="1">
      <c r="B57" s="41"/>
      <c r="C57" s="32"/>
      <c r="D57" s="27"/>
      <c r="E57" s="28"/>
      <c r="F57" s="28"/>
      <c r="G57" s="32"/>
      <c r="H57" s="32"/>
      <c r="I57" s="32"/>
      <c r="J57" s="32"/>
      <c r="K57" s="32"/>
      <c r="L57" s="30"/>
      <c r="M57" s="28"/>
      <c r="N57" s="28"/>
      <c r="O57" s="29"/>
      <c r="P57" s="33"/>
      <c r="Q57" s="33"/>
      <c r="R57" s="32"/>
      <c r="S57" s="32"/>
      <c r="T57" s="30" t="s">
        <v>61</v>
      </c>
      <c r="U57" s="28"/>
      <c r="V57" s="28"/>
      <c r="W57" s="32"/>
      <c r="X57" s="33"/>
      <c r="Y57" s="33"/>
      <c r="Z57" s="32"/>
      <c r="AA57" s="42"/>
      <c r="AB57" s="4"/>
      <c r="AC57" s="1"/>
      <c r="AD57" s="1"/>
      <c r="AE57" s="1"/>
      <c r="AF57" s="1"/>
      <c r="AG57" s="1"/>
      <c r="AH57" s="1"/>
      <c r="AI57" s="1"/>
      <c r="AJ57" s="1"/>
    </row>
    <row r="58" spans="2:36" s="6" customFormat="1" ht="10.5" customHeight="1">
      <c r="B58" s="41"/>
      <c r="C58" s="32" t="s">
        <v>62</v>
      </c>
      <c r="D58" s="27">
        <f>SUM(D6:D57)</f>
        <v>23331</v>
      </c>
      <c r="E58" s="28">
        <f>SUM(M58+U58)</f>
        <v>13624</v>
      </c>
      <c r="F58" s="28">
        <f>SUM(N58+V58)</f>
        <v>14144</v>
      </c>
      <c r="G58" s="29">
        <v>0.599</v>
      </c>
      <c r="H58" s="29">
        <f>(F58/D58)*1</f>
        <v>0.6062320517766062</v>
      </c>
      <c r="I58" s="29"/>
      <c r="J58" s="29">
        <f>H58-G58</f>
        <v>0.007232051776606241</v>
      </c>
      <c r="K58" s="29"/>
      <c r="L58" s="30">
        <f>SUM(L6:L57)</f>
        <v>16665</v>
      </c>
      <c r="M58" s="28">
        <f>SUM(M6:M57)</f>
        <v>10779</v>
      </c>
      <c r="N58" s="28">
        <f>SUM(N6:N57)</f>
        <v>11196</v>
      </c>
      <c r="O58" s="29">
        <v>0.655</v>
      </c>
      <c r="P58" s="29">
        <f>(N58/L58)*1</f>
        <v>0.6718271827182718</v>
      </c>
      <c r="Q58" s="29"/>
      <c r="R58" s="29">
        <f>P58-O58</f>
        <v>0.01682718271827177</v>
      </c>
      <c r="S58" s="29"/>
      <c r="T58" s="30">
        <f>SUM(T6:T57)</f>
        <v>6666</v>
      </c>
      <c r="U58" s="28">
        <f>SUM(U6:U57)</f>
        <v>2845</v>
      </c>
      <c r="V58" s="28">
        <f>SUM(V6:V57)</f>
        <v>2948</v>
      </c>
      <c r="W58" s="29">
        <v>0.452</v>
      </c>
      <c r="X58" s="29">
        <f>(V58/T58)*1</f>
        <v>0.44224422442244227</v>
      </c>
      <c r="Y58" s="29"/>
      <c r="Z58" s="29">
        <f>X58-W58</f>
        <v>-0.009755775577557746</v>
      </c>
      <c r="AA58" s="42"/>
      <c r="AB58" s="4"/>
      <c r="AC58" s="1"/>
      <c r="AD58" s="1"/>
      <c r="AE58" s="1"/>
      <c r="AF58" s="1"/>
      <c r="AG58" s="1"/>
      <c r="AH58" s="1"/>
      <c r="AI58" s="1"/>
      <c r="AJ58" s="1"/>
    </row>
    <row r="59" spans="2:36" s="6" customFormat="1" ht="10.5" customHeight="1">
      <c r="B59" s="41"/>
      <c r="C59" s="32" t="s">
        <v>63</v>
      </c>
      <c r="D59" s="27"/>
      <c r="E59" s="28">
        <v>729</v>
      </c>
      <c r="F59" s="28">
        <v>760</v>
      </c>
      <c r="G59" s="29"/>
      <c r="H59" s="29"/>
      <c r="I59" s="29"/>
      <c r="J59" s="29"/>
      <c r="K59" s="29"/>
      <c r="L59" s="30"/>
      <c r="M59" s="28"/>
      <c r="N59" s="28"/>
      <c r="O59" s="29"/>
      <c r="P59" s="29"/>
      <c r="Q59" s="29"/>
      <c r="R59" s="29"/>
      <c r="S59" s="29"/>
      <c r="T59" s="30"/>
      <c r="U59" s="28"/>
      <c r="V59" s="28"/>
      <c r="W59" s="29"/>
      <c r="X59" s="29"/>
      <c r="Y59" s="29"/>
      <c r="Z59" s="29"/>
      <c r="AA59" s="42"/>
      <c r="AB59" s="4"/>
      <c r="AC59" s="1"/>
      <c r="AD59" s="1"/>
      <c r="AE59" s="1"/>
      <c r="AF59" s="1"/>
      <c r="AG59" s="1"/>
      <c r="AH59" s="1"/>
      <c r="AI59" s="1"/>
      <c r="AJ59" s="1"/>
    </row>
    <row r="60" spans="2:28" ht="10.5" customHeight="1" thickBot="1">
      <c r="B60" s="38"/>
      <c r="C60" s="39" t="s">
        <v>64</v>
      </c>
      <c r="D60" s="24"/>
      <c r="E60" s="25">
        <f>SUM(E58:E59)</f>
        <v>14353</v>
      </c>
      <c r="F60" s="25">
        <f>SUM(F58:F59)</f>
        <v>14904</v>
      </c>
      <c r="G60" s="24"/>
      <c r="H60" s="24"/>
      <c r="I60" s="24"/>
      <c r="J60" s="24"/>
      <c r="K60" s="24"/>
      <c r="L60" s="26"/>
      <c r="M60" s="24"/>
      <c r="N60" s="24"/>
      <c r="O60" s="24"/>
      <c r="P60" s="24"/>
      <c r="Q60" s="24"/>
      <c r="R60" s="24"/>
      <c r="S60" s="24"/>
      <c r="T60" s="26"/>
      <c r="U60" s="24"/>
      <c r="V60" s="24"/>
      <c r="W60" s="24"/>
      <c r="X60" s="24"/>
      <c r="Y60" s="24"/>
      <c r="Z60" s="24"/>
      <c r="AA60" s="42"/>
      <c r="AB60" s="4"/>
    </row>
    <row r="61" spans="2:27" ht="13.5" customHeight="1">
      <c r="B61"/>
      <c r="C61" s="23" t="s">
        <v>67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3"/>
    </row>
    <row r="62" spans="2:36" ht="11.25" customHeight="1">
      <c r="B62" s="1"/>
      <c r="C62" s="23" t="s">
        <v>65</v>
      </c>
      <c r="D62" s="1"/>
      <c r="E62" s="1"/>
      <c r="F62" s="1"/>
      <c r="G62" s="1"/>
      <c r="H62" s="1"/>
      <c r="I62" s="1"/>
      <c r="J62" s="1"/>
      <c r="K62" s="1"/>
      <c r="L62" s="1"/>
      <c r="X62"/>
      <c r="Y62" s="43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20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36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2:36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2:36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2:36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36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2:36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36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36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2:36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2:36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2:36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2:36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2:36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2:36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2:36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2:36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2:36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2:36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2:36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2:36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2:36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2:36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2:36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2:36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2:36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2:36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2:36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2:36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2:36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2:36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2:36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2:36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2:36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2:36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2:36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2:36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2:36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2:36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2:36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2:36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2:36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2:36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2:36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2:36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2:36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2:36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2:36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2:36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2:36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2:36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36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2:36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2:36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2:36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2:36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2:36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2:36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2:36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2:36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2:36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2:36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2:36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2:36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2:36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2:36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2:36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2:36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2:36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2:36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2:36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2:36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2:36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</sheetData>
  <printOptions horizontalCentered="1"/>
  <pageMargins left="0.236220472440945" right="0.15748031496063" top="0.78740157480315" bottom="0" header="0.78740157480315" footer="0"/>
  <pageSetup horizontalDpi="600" verticalDpi="600" orientation="landscape" scale="71" r:id="rId1"/>
  <headerFooter alignWithMargins="0">
    <oddHeader>&amp;C&amp;"Serifa 45 Light,Bold"&amp;15SCHOOL REPORT OF AP EXAMINATIONS 2003-2004 (BY STATE)</oddHeader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2004-11-05T16:24:21Z</cp:lastPrinted>
  <dcterms:created xsi:type="dcterms:W3CDTF">1999-07-30T14:31:26Z</dcterms:created>
  <dcterms:modified xsi:type="dcterms:W3CDTF">2004-11-05T16:24:27Z</dcterms:modified>
  <cp:category/>
  <cp:version/>
  <cp:contentType/>
  <cp:contentStatus/>
</cp:coreProperties>
</file>