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Page 1" sheetId="1" r:id="rId1"/>
    <sheet name="Page 2" sheetId="2" r:id="rId2"/>
  </sheets>
  <definedNames>
    <definedName name="_xlnm.Print_Area" localSheetId="0">'Page 1'!$A$1:$M$54</definedName>
    <definedName name="_xlnm.Print_Area" localSheetId="1">'Page 2'!$A$1:$M$54</definedName>
    <definedName name="TitleRegion1.a2.m12.1">'Page 1'!$A$2</definedName>
    <definedName name="TitleRegion1.a2.m12.2">'Page 2'!$A$2</definedName>
    <definedName name="TitleRegion2.a14.m24.1">'Page 1'!$A$14</definedName>
    <definedName name="TitleRegion2.a14.m24.2">'Page 2'!$A$14</definedName>
    <definedName name="TitleRegion3.a26.m36.1">'Page 1'!$A$26</definedName>
    <definedName name="TitleRegion3.a26.m36.2">'Page 2'!$A$26</definedName>
    <definedName name="TitleRegion4.a38.c49.2">'Page 2'!$A$38</definedName>
    <definedName name="TitleRegion4.a38.m48.1">'Page 1'!$A$38</definedName>
  </definedNames>
  <calcPr fullCalcOnLoad="1"/>
</workbook>
</file>

<file path=xl/sharedStrings.xml><?xml version="1.0" encoding="utf-8"?>
<sst xmlns="http://schemas.openxmlformats.org/spreadsheetml/2006/main" count="336" uniqueCount="62">
  <si>
    <t>Calculus AB</t>
  </si>
  <si>
    <t>Calculus BC</t>
  </si>
  <si>
    <t>% At</t>
  </si>
  <si>
    <t>N</t>
  </si>
  <si>
    <t>Standard Deviation</t>
  </si>
  <si>
    <t>Chemistry</t>
  </si>
  <si>
    <t>Computer Science A</t>
  </si>
  <si>
    <t>Environmental Science</t>
  </si>
  <si>
    <t>European History</t>
  </si>
  <si>
    <t>Music Theory</t>
  </si>
  <si>
    <t>Psychology</t>
  </si>
  <si>
    <t>Statistics</t>
  </si>
  <si>
    <t>United States History</t>
  </si>
  <si>
    <t>Human Geography</t>
  </si>
  <si>
    <t>Number of Students</t>
  </si>
  <si>
    <t>World History</t>
  </si>
  <si>
    <t>Physics C Mechanics</t>
  </si>
  <si>
    <t>Studio Art Drawing</t>
  </si>
  <si>
    <t>Studio Art 2-D Design</t>
  </si>
  <si>
    <t>Studio Art 3-D Design</t>
  </si>
  <si>
    <t>Spanish Language   (Total Group)</t>
  </si>
  <si>
    <t>Spanish Language (Standard Group)**</t>
  </si>
  <si>
    <t>3 or Higher / %</t>
  </si>
  <si>
    <t>Government &amp; Politics  United States</t>
  </si>
  <si>
    <t>Physics C E&amp;M</t>
  </si>
  <si>
    <t>Government &amp; Politics  Comparative</t>
  </si>
  <si>
    <t xml:space="preserve">    in a country where the language is spoken.</t>
  </si>
  <si>
    <t>Chinese Language (Standard Group)**</t>
  </si>
  <si>
    <t>Chinese Language   (Total Group)</t>
  </si>
  <si>
    <t>Economics - Macro</t>
  </si>
  <si>
    <t>Economics - Micro</t>
  </si>
  <si>
    <t>English Language</t>
  </si>
  <si>
    <t>English Literature</t>
  </si>
  <si>
    <t>Japanese Language (Standard Group)**</t>
  </si>
  <si>
    <t>French Language (Standard Group)**</t>
  </si>
  <si>
    <t>German Language (Standard Group)**</t>
  </si>
  <si>
    <t xml:space="preserve">** Standard students generally receive most of their foreign language training in U.S. schools.  They did not indicate on their answer  </t>
  </si>
  <si>
    <t xml:space="preserve">** Standard students generally receive most of their foreign language training in U.S. schools.  They did not indicate on their answer   </t>
  </si>
  <si>
    <t>Japanese Language (Total Group)</t>
  </si>
  <si>
    <t xml:space="preserve">Art History </t>
  </si>
  <si>
    <t xml:space="preserve">Biology </t>
  </si>
  <si>
    <t>Mean Score</t>
  </si>
  <si>
    <t>Calculus BC            Calculus AB Subscore</t>
  </si>
  <si>
    <t>Exam Score</t>
  </si>
  <si>
    <t xml:space="preserve">    sheet that they regularly speak or hear the foreign language of the exam, or that they have lived for one month or more  </t>
  </si>
  <si>
    <t>Italian Language (Standard Group)**</t>
  </si>
  <si>
    <t xml:space="preserve">Latin </t>
  </si>
  <si>
    <t>Music Theory     Nonaural Subscore</t>
  </si>
  <si>
    <t>End of worksheet</t>
  </si>
  <si>
    <t>no data</t>
  </si>
  <si>
    <t>Physics 1</t>
  </si>
  <si>
    <t>Physics 2</t>
  </si>
  <si>
    <t>Seminar</t>
  </si>
  <si>
    <t>French Language     (Total Group)</t>
  </si>
  <si>
    <t>German Language     (Total Group)</t>
  </si>
  <si>
    <t>Italian Language      (Total Group)</t>
  </si>
  <si>
    <t>Music Theory          Aural Subscore</t>
  </si>
  <si>
    <t xml:space="preserve">Spanish Literature   </t>
  </si>
  <si>
    <r>
      <t xml:space="preserve">STUDENT SCORE DISTRIBUTIONS* 
</t>
    </r>
    <r>
      <rPr>
        <b/>
        <sz val="14"/>
        <rFont val="Serifa Std 45 Light"/>
        <family val="1"/>
      </rPr>
      <t>AP Exams - May 2016</t>
    </r>
  </si>
  <si>
    <t>Research</t>
  </si>
  <si>
    <t xml:space="preserve"> * This table reflects 4,704,980 AP Exams taken by 2,611,172 students from 21,953 secondary schools.</t>
  </si>
  <si>
    <r>
      <t xml:space="preserve">STUDENT SCORE DISTRIBUTIONS* 
</t>
    </r>
    <r>
      <rPr>
        <b/>
        <sz val="14"/>
        <rFont val="Serifa Std 45 Light"/>
        <family val="1"/>
      </rPr>
      <t>AP Exams - May 2016 (continued)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</si>
</sst>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7"/>
      <name val="Arial"/>
      <family val="2"/>
    </font>
    <font>
      <sz val="7"/>
      <name val="Serifa Std 45 Light"/>
      <family val="1"/>
    </font>
    <font>
      <b/>
      <sz val="16"/>
      <name val="Serifa Std 45 Light"/>
      <family val="1"/>
    </font>
    <font>
      <b/>
      <sz val="14"/>
      <name val="Serifa Std 45 Light"/>
      <family val="1"/>
    </font>
    <font>
      <sz val="7"/>
      <name val="Univers LT Std 45 Light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7"/>
      <color indexed="9"/>
      <name val="Univers LT Std 45 Light"/>
      <family val="2"/>
    </font>
    <font>
      <sz val="7"/>
      <color indexed="9"/>
      <name val="Arial"/>
      <family val="2"/>
    </font>
    <font>
      <sz val="7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7"/>
      <color theme="0"/>
      <name val="Univers LT Std 45 Light"/>
      <family val="2"/>
    </font>
    <font>
      <sz val="7"/>
      <color theme="0"/>
      <name val="Arial"/>
      <family val="2"/>
    </font>
    <font>
      <sz val="7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Continuous" wrapText="1"/>
    </xf>
    <xf numFmtId="0" fontId="6" fillId="0" borderId="12" xfId="0" applyFont="1" applyBorder="1" applyAlignment="1">
      <alignment horizontal="centerContinuous" wrapText="1"/>
    </xf>
    <xf numFmtId="0" fontId="6" fillId="0" borderId="13" xfId="0" applyFont="1" applyBorder="1" applyAlignment="1">
      <alignment horizontal="right"/>
    </xf>
    <xf numFmtId="0" fontId="6" fillId="0" borderId="10" xfId="0" applyFont="1" applyBorder="1" applyAlignment="1">
      <alignment horizontal="center"/>
    </xf>
    <xf numFmtId="3" fontId="6" fillId="0" borderId="14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13" xfId="0" applyFont="1" applyBorder="1" applyAlignment="1">
      <alignment horizontal="centerContinuous" wrapText="1"/>
    </xf>
    <xf numFmtId="0" fontId="6" fillId="0" borderId="15" xfId="0" applyFont="1" applyBorder="1" applyAlignment="1">
      <alignment horizontal="centerContinuous" wrapText="1"/>
    </xf>
    <xf numFmtId="0" fontId="6" fillId="0" borderId="16" xfId="0" applyFont="1" applyBorder="1" applyAlignment="1">
      <alignment horizontal="centerContinuous" wrapText="1"/>
    </xf>
    <xf numFmtId="0" fontId="6" fillId="0" borderId="13" xfId="0" applyFont="1" applyFill="1" applyBorder="1" applyAlignment="1">
      <alignment horizontal="right"/>
    </xf>
    <xf numFmtId="0" fontId="6" fillId="0" borderId="0" xfId="0" applyFont="1" applyAlignment="1">
      <alignment/>
    </xf>
    <xf numFmtId="0" fontId="6" fillId="0" borderId="17" xfId="0" applyFont="1" applyBorder="1" applyAlignment="1">
      <alignment horizontal="center" wrapText="1"/>
    </xf>
    <xf numFmtId="0" fontId="6" fillId="0" borderId="18" xfId="0" applyFont="1" applyBorder="1" applyAlignment="1">
      <alignment horizontal="center"/>
    </xf>
    <xf numFmtId="3" fontId="6" fillId="0" borderId="14" xfId="0" applyNumberFormat="1" applyFont="1" applyBorder="1" applyAlignment="1">
      <alignment/>
    </xf>
    <xf numFmtId="2" fontId="6" fillId="0" borderId="14" xfId="0" applyNumberFormat="1" applyFont="1" applyBorder="1" applyAlignment="1">
      <alignment/>
    </xf>
    <xf numFmtId="0" fontId="6" fillId="0" borderId="12" xfId="0" applyFont="1" applyFill="1" applyBorder="1" applyAlignment="1">
      <alignment horizontal="centerContinuous" wrapText="1"/>
    </xf>
    <xf numFmtId="0" fontId="6" fillId="0" borderId="19" xfId="0" applyFont="1" applyFill="1" applyBorder="1" applyAlignment="1">
      <alignment horizontal="centerContinuous" wrapText="1"/>
    </xf>
    <xf numFmtId="0" fontId="6" fillId="0" borderId="11" xfId="0" applyFont="1" applyFill="1" applyBorder="1" applyAlignment="1">
      <alignment horizontal="centerContinuous" wrapText="1"/>
    </xf>
    <xf numFmtId="3" fontId="6" fillId="0" borderId="14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14" xfId="0" applyFont="1" applyFill="1" applyBorder="1" applyAlignment="1">
      <alignment/>
    </xf>
    <xf numFmtId="2" fontId="6" fillId="0" borderId="14" xfId="0" applyNumberFormat="1" applyFont="1" applyFill="1" applyBorder="1" applyAlignment="1" quotePrefix="1">
      <alignment horizontal="right"/>
    </xf>
    <xf numFmtId="0" fontId="6" fillId="0" borderId="11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0" xfId="0" applyFont="1" applyBorder="1" applyAlignment="1">
      <alignment/>
    </xf>
    <xf numFmtId="3" fontId="6" fillId="0" borderId="0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/>
    </xf>
    <xf numFmtId="2" fontId="6" fillId="0" borderId="0" xfId="0" applyNumberFormat="1" applyFont="1" applyBorder="1" applyAlignment="1">
      <alignment/>
    </xf>
    <xf numFmtId="0" fontId="6" fillId="0" borderId="19" xfId="0" applyFont="1" applyFill="1" applyBorder="1" applyAlignment="1">
      <alignment/>
    </xf>
    <xf numFmtId="3" fontId="6" fillId="0" borderId="14" xfId="0" applyNumberFormat="1" applyFont="1" applyFill="1" applyBorder="1" applyAlignment="1">
      <alignment horizontal="right"/>
    </xf>
    <xf numFmtId="2" fontId="6" fillId="0" borderId="14" xfId="0" applyNumberFormat="1" applyFont="1" applyFill="1" applyBorder="1" applyAlignment="1">
      <alignment/>
    </xf>
    <xf numFmtId="0" fontId="6" fillId="0" borderId="14" xfId="0" applyFont="1" applyBorder="1" applyAlignment="1">
      <alignment horizontal="center"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Fill="1" applyAlignment="1">
      <alignment/>
    </xf>
    <xf numFmtId="0" fontId="6" fillId="0" borderId="19" xfId="0" applyFont="1" applyFill="1" applyBorder="1" applyAlignment="1">
      <alignment horizontal="right"/>
    </xf>
    <xf numFmtId="0" fontId="6" fillId="0" borderId="15" xfId="0" applyFont="1" applyFill="1" applyBorder="1" applyAlignment="1">
      <alignment horizontal="centerContinuous" wrapText="1"/>
    </xf>
    <xf numFmtId="0" fontId="6" fillId="0" borderId="14" xfId="0" applyFont="1" applyFill="1" applyBorder="1" applyAlignment="1">
      <alignment horizontal="right"/>
    </xf>
    <xf numFmtId="2" fontId="6" fillId="0" borderId="14" xfId="0" applyNumberFormat="1" applyFont="1" applyFill="1" applyBorder="1" applyAlignment="1">
      <alignment horizontal="right"/>
    </xf>
    <xf numFmtId="0" fontId="6" fillId="0" borderId="11" xfId="0" applyFont="1" applyFill="1" applyBorder="1" applyAlignment="1">
      <alignment horizontal="right"/>
    </xf>
    <xf numFmtId="0" fontId="6" fillId="0" borderId="14" xfId="0" applyFont="1" applyFill="1" applyBorder="1" applyAlignment="1" quotePrefix="1">
      <alignment horizontal="right"/>
    </xf>
    <xf numFmtId="0" fontId="3" fillId="0" borderId="0" xfId="0" applyFont="1" applyAlignment="1">
      <alignment vertical="top"/>
    </xf>
    <xf numFmtId="0" fontId="6" fillId="0" borderId="13" xfId="0" applyFont="1" applyFill="1" applyBorder="1" applyAlignment="1">
      <alignment horizontal="centerContinuous" wrapText="1"/>
    </xf>
    <xf numFmtId="0" fontId="6" fillId="0" borderId="15" xfId="0" applyFont="1" applyBorder="1" applyAlignment="1">
      <alignment horizontal="right" indent="1"/>
    </xf>
    <xf numFmtId="0" fontId="6" fillId="0" borderId="15" xfId="0" applyFont="1" applyFill="1" applyBorder="1" applyAlignment="1">
      <alignment horizontal="right" indent="1"/>
    </xf>
    <xf numFmtId="164" fontId="6" fillId="0" borderId="0" xfId="0" applyNumberFormat="1" applyFont="1" applyFill="1" applyBorder="1" applyAlignment="1">
      <alignment horizontal="right" indent="1"/>
    </xf>
    <xf numFmtId="0" fontId="6" fillId="0" borderId="16" xfId="0" applyFont="1" applyBorder="1" applyAlignment="1">
      <alignment horizontal="right" indent="1"/>
    </xf>
    <xf numFmtId="164" fontId="6" fillId="0" borderId="20" xfId="0" applyNumberFormat="1" applyFont="1" applyBorder="1" applyAlignment="1">
      <alignment horizontal="right" indent="1"/>
    </xf>
    <xf numFmtId="0" fontId="6" fillId="0" borderId="16" xfId="0" applyFont="1" applyFill="1" applyBorder="1" applyAlignment="1">
      <alignment horizontal="right" indent="1"/>
    </xf>
    <xf numFmtId="164" fontId="6" fillId="0" borderId="20" xfId="0" applyNumberFormat="1" applyFont="1" applyFill="1" applyBorder="1" applyAlignment="1">
      <alignment horizontal="right" indent="1"/>
    </xf>
    <xf numFmtId="0" fontId="6" fillId="0" borderId="0" xfId="0" applyFont="1" applyAlignment="1">
      <alignment horizontal="left" indent="8"/>
    </xf>
    <xf numFmtId="0" fontId="6" fillId="0" borderId="0" xfId="0" applyFont="1" applyBorder="1" applyAlignment="1">
      <alignment horizontal="centerContinuous"/>
    </xf>
    <xf numFmtId="0" fontId="6" fillId="0" borderId="12" xfId="0" applyFont="1" applyFill="1" applyBorder="1" applyAlignment="1">
      <alignment horizontal="right" indent="1"/>
    </xf>
    <xf numFmtId="0" fontId="6" fillId="0" borderId="19" xfId="0" applyFont="1" applyFill="1" applyBorder="1" applyAlignment="1">
      <alignment horizontal="right" indent="1"/>
    </xf>
    <xf numFmtId="0" fontId="43" fillId="0" borderId="18" xfId="0" applyFont="1" applyBorder="1" applyAlignment="1">
      <alignment horizontal="center"/>
    </xf>
    <xf numFmtId="0" fontId="43" fillId="0" borderId="0" xfId="0" applyFont="1" applyFill="1" applyBorder="1" applyAlignment="1">
      <alignment horizontal="right" indent="1"/>
    </xf>
    <xf numFmtId="0" fontId="43" fillId="0" borderId="20" xfId="0" applyFont="1" applyBorder="1" applyAlignment="1">
      <alignment horizontal="right" indent="1"/>
    </xf>
    <xf numFmtId="0" fontId="43" fillId="0" borderId="0" xfId="0" applyFont="1" applyFill="1" applyAlignment="1">
      <alignment/>
    </xf>
    <xf numFmtId="0" fontId="43" fillId="0" borderId="20" xfId="0" applyFont="1" applyFill="1" applyBorder="1" applyAlignment="1">
      <alignment horizontal="right" indent="1"/>
    </xf>
    <xf numFmtId="0" fontId="43" fillId="0" borderId="0" xfId="0" applyFont="1" applyFill="1" applyBorder="1" applyAlignment="1">
      <alignment/>
    </xf>
    <xf numFmtId="0" fontId="43" fillId="0" borderId="20" xfId="0" applyFont="1" applyFill="1" applyBorder="1" applyAlignment="1">
      <alignment horizontal="right"/>
    </xf>
    <xf numFmtId="0" fontId="44" fillId="0" borderId="0" xfId="0" applyFont="1" applyAlignment="1">
      <alignment horizontal="center"/>
    </xf>
    <xf numFmtId="0" fontId="43" fillId="0" borderId="11" xfId="0" applyFont="1" applyBorder="1" applyAlignment="1">
      <alignment horizontal="center"/>
    </xf>
    <xf numFmtId="0" fontId="43" fillId="0" borderId="0" xfId="0" applyFont="1" applyFill="1" applyAlignment="1">
      <alignment horizontal="right" indent="1"/>
    </xf>
    <xf numFmtId="0" fontId="43" fillId="0" borderId="11" xfId="0" applyFont="1" applyBorder="1" applyAlignment="1">
      <alignment/>
    </xf>
    <xf numFmtId="0" fontId="43" fillId="0" borderId="19" xfId="0" applyFont="1" applyBorder="1" applyAlignment="1">
      <alignment horizontal="right" indent="1"/>
    </xf>
    <xf numFmtId="0" fontId="43" fillId="0" borderId="0" xfId="0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43" fillId="0" borderId="20" xfId="0" applyFont="1" applyFill="1" applyBorder="1" applyAlignment="1">
      <alignment/>
    </xf>
    <xf numFmtId="0" fontId="6" fillId="0" borderId="2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15" xfId="0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 horizontal="right"/>
    </xf>
    <xf numFmtId="2" fontId="6" fillId="0" borderId="0" xfId="0" applyNumberFormat="1" applyFont="1" applyFill="1" applyBorder="1" applyAlignment="1">
      <alignment/>
    </xf>
    <xf numFmtId="0" fontId="45" fillId="0" borderId="0" xfId="0" applyFont="1" applyBorder="1" applyAlignment="1">
      <alignment/>
    </xf>
    <xf numFmtId="0" fontId="4" fillId="0" borderId="0" xfId="0" applyFont="1" applyAlignment="1">
      <alignment horizontal="center" vertical="top" wrapText="1"/>
    </xf>
    <xf numFmtId="0" fontId="6" fillId="0" borderId="13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6" fillId="0" borderId="19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6" fillId="0" borderId="13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4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5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4"/>
  <sheetViews>
    <sheetView zoomScale="130" zoomScaleNormal="130" zoomScalePageLayoutView="140" workbookViewId="0" topLeftCell="A26">
      <selection activeCell="J10" sqref="J10"/>
    </sheetView>
  </sheetViews>
  <sheetFormatPr defaultColWidth="0" defaultRowHeight="12.75" zeroHeight="1"/>
  <cols>
    <col min="1" max="1" width="14.28125" style="3" customWidth="1"/>
    <col min="2" max="2" width="7.7109375" style="1" customWidth="1"/>
    <col min="3" max="3" width="6.421875" style="1" customWidth="1"/>
    <col min="4" max="4" width="7.7109375" style="1" customWidth="1"/>
    <col min="5" max="5" width="5.7109375" style="1" customWidth="1"/>
    <col min="6" max="6" width="7.7109375" style="1" customWidth="1"/>
    <col min="7" max="7" width="6.140625" style="1" customWidth="1"/>
    <col min="8" max="8" width="7.7109375" style="1" customWidth="1"/>
    <col min="9" max="9" width="6.421875" style="1" customWidth="1"/>
    <col min="10" max="10" width="7.7109375" style="1" customWidth="1"/>
    <col min="11" max="11" width="6.8515625" style="1" customWidth="1"/>
    <col min="12" max="12" width="7.7109375" style="1" customWidth="1"/>
    <col min="13" max="13" width="7.28125" style="1" customWidth="1"/>
    <col min="14" max="14" width="9.140625" style="1" customWidth="1"/>
    <col min="15" max="16384" width="9.140625" style="1" hidden="1" customWidth="1"/>
  </cols>
  <sheetData>
    <row r="1" spans="1:13" s="48" customFormat="1" ht="66" customHeight="1">
      <c r="A1" s="83" t="s">
        <v>58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</row>
    <row r="2" spans="1:13" ht="20.25" customHeight="1">
      <c r="A2" s="18" t="s">
        <v>43</v>
      </c>
      <c r="B2" s="13" t="s">
        <v>39</v>
      </c>
      <c r="C2" s="14"/>
      <c r="D2" s="13" t="s">
        <v>40</v>
      </c>
      <c r="E2" s="14"/>
      <c r="F2" s="13" t="s">
        <v>0</v>
      </c>
      <c r="G2" s="14"/>
      <c r="H2" s="13" t="s">
        <v>1</v>
      </c>
      <c r="I2" s="14"/>
      <c r="J2" s="49" t="s">
        <v>42</v>
      </c>
      <c r="K2" s="43"/>
      <c r="L2" s="49" t="s">
        <v>5</v>
      </c>
      <c r="M2" s="15"/>
    </row>
    <row r="3" spans="1:13" ht="9">
      <c r="A3" s="61" t="s">
        <v>49</v>
      </c>
      <c r="B3" s="8" t="s">
        <v>3</v>
      </c>
      <c r="C3" s="50" t="s">
        <v>2</v>
      </c>
      <c r="D3" s="8" t="s">
        <v>3</v>
      </c>
      <c r="E3" s="50" t="s">
        <v>2</v>
      </c>
      <c r="F3" s="8" t="s">
        <v>3</v>
      </c>
      <c r="G3" s="50" t="s">
        <v>2</v>
      </c>
      <c r="H3" s="8" t="s">
        <v>3</v>
      </c>
      <c r="I3" s="50" t="s">
        <v>2</v>
      </c>
      <c r="J3" s="16" t="s">
        <v>3</v>
      </c>
      <c r="K3" s="51" t="s">
        <v>2</v>
      </c>
      <c r="L3" s="16" t="s">
        <v>3</v>
      </c>
      <c r="M3" s="53" t="s">
        <v>2</v>
      </c>
    </row>
    <row r="4" spans="1:13" ht="9">
      <c r="A4" s="9">
        <v>5</v>
      </c>
      <c r="B4" s="25">
        <v>2807</v>
      </c>
      <c r="C4" s="52">
        <f>(B4/B9)*100</f>
        <v>10.997923441601692</v>
      </c>
      <c r="D4" s="25">
        <v>15661</v>
      </c>
      <c r="E4" s="52">
        <f>(D4/D9)*100</f>
        <v>6.578040994623656</v>
      </c>
      <c r="F4" s="25">
        <v>76486</v>
      </c>
      <c r="G4" s="52">
        <f>(F4/F9)*100</f>
        <v>24.8157941696543</v>
      </c>
      <c r="H4" s="25">
        <v>60632</v>
      </c>
      <c r="I4" s="52">
        <f>(H4/H9)*100</f>
        <v>48.532389879213326</v>
      </c>
      <c r="J4" s="25">
        <v>63780</v>
      </c>
      <c r="K4" s="52">
        <f>(J4/J9)*100</f>
        <v>51.07303010890455</v>
      </c>
      <c r="L4" s="25">
        <v>16166</v>
      </c>
      <c r="M4" s="56">
        <f>(L4/L9)*100</f>
        <v>10.533997979995439</v>
      </c>
    </row>
    <row r="5" spans="1:13" ht="9">
      <c r="A5" s="9">
        <v>4</v>
      </c>
      <c r="B5" s="25">
        <v>5762</v>
      </c>
      <c r="C5" s="52">
        <f>(B5/B9)*100</f>
        <v>22.575716020843945</v>
      </c>
      <c r="D5" s="25">
        <v>49944</v>
      </c>
      <c r="E5" s="52">
        <f>(D5/D9)*100</f>
        <v>20.97782258064516</v>
      </c>
      <c r="F5" s="25">
        <v>53467</v>
      </c>
      <c r="G5" s="52">
        <f>(F5/F9)*100</f>
        <v>17.347306263484903</v>
      </c>
      <c r="H5" s="25">
        <v>19191</v>
      </c>
      <c r="I5" s="52">
        <f>(H5/H9)*100</f>
        <v>15.361279426243286</v>
      </c>
      <c r="J5" s="25">
        <v>26131</v>
      </c>
      <c r="K5" s="52">
        <f>(J5/J9)*100</f>
        <v>20.92488789237668</v>
      </c>
      <c r="L5" s="25">
        <v>23913</v>
      </c>
      <c r="M5" s="56">
        <f>(L5/L9)*100</f>
        <v>15.582054540123154</v>
      </c>
    </row>
    <row r="6" spans="1:13" ht="9">
      <c r="A6" s="9">
        <v>3</v>
      </c>
      <c r="B6" s="25">
        <v>7099</v>
      </c>
      <c r="C6" s="52">
        <f>(B6/B9)*100</f>
        <v>27.81412843317792</v>
      </c>
      <c r="D6" s="25">
        <v>79947</v>
      </c>
      <c r="E6" s="52">
        <f>(D6/D9)*100</f>
        <v>33.579889112903224</v>
      </c>
      <c r="F6" s="25">
        <v>53533</v>
      </c>
      <c r="G6" s="52">
        <f>(F6/F9)*100</f>
        <v>17.368719887091803</v>
      </c>
      <c r="H6" s="25">
        <v>21441</v>
      </c>
      <c r="I6" s="52">
        <f>(H6/H9)*100</f>
        <v>17.162273575013405</v>
      </c>
      <c r="J6" s="25">
        <v>16353</v>
      </c>
      <c r="K6" s="52">
        <f>(J6/J9)*100</f>
        <v>13.094971172325431</v>
      </c>
      <c r="L6" s="25">
        <v>42202</v>
      </c>
      <c r="M6" s="56">
        <f>(L6/L9)*100</f>
        <v>27.499429837422213</v>
      </c>
    </row>
    <row r="7" spans="1:13" ht="9">
      <c r="A7" s="9">
        <v>2</v>
      </c>
      <c r="B7" s="25">
        <v>7017</v>
      </c>
      <c r="C7" s="52">
        <f>(B7/B9)*100</f>
        <v>27.49284958664734</v>
      </c>
      <c r="D7" s="25">
        <v>68494</v>
      </c>
      <c r="E7" s="52">
        <f>(D7/D9)*100</f>
        <v>28.769321236559144</v>
      </c>
      <c r="F7" s="25">
        <v>30017</v>
      </c>
      <c r="G7" s="52">
        <f>(F7/F9)*100</f>
        <v>9.738980906185617</v>
      </c>
      <c r="H7" s="25">
        <v>7212</v>
      </c>
      <c r="I7" s="52">
        <f>(H7/H9)*100</f>
        <v>5.772786578191162</v>
      </c>
      <c r="J7" s="25">
        <v>5769</v>
      </c>
      <c r="K7" s="52">
        <f>(J7/J9)*100</f>
        <v>4.619634849455477</v>
      </c>
      <c r="L7" s="25">
        <v>37994</v>
      </c>
      <c r="M7" s="56">
        <f>(L7/L9)*100</f>
        <v>24.757436549050272</v>
      </c>
    </row>
    <row r="8" spans="1:13" ht="9">
      <c r="A8" s="9">
        <v>1</v>
      </c>
      <c r="B8" s="25">
        <v>2838</v>
      </c>
      <c r="C8" s="52">
        <f>(B8/B9)*100</f>
        <v>11.119382517729107</v>
      </c>
      <c r="D8" s="25">
        <v>24034</v>
      </c>
      <c r="E8" s="52">
        <f>(D8/D9)*100</f>
        <v>10.094926075268818</v>
      </c>
      <c r="F8" s="25">
        <v>94712</v>
      </c>
      <c r="G8" s="52">
        <f>(F8/F9)*100</f>
        <v>30.729198773583377</v>
      </c>
      <c r="H8" s="25">
        <v>16455</v>
      </c>
      <c r="I8" s="52">
        <f>(H8/H9)*100</f>
        <v>13.17127054133882</v>
      </c>
      <c r="J8" s="25">
        <v>12847</v>
      </c>
      <c r="K8" s="52">
        <f>(J8/J9)*100</f>
        <v>10.28747597693786</v>
      </c>
      <c r="L8" s="25">
        <v>33190</v>
      </c>
      <c r="M8" s="56">
        <f>(L8/L9)*100</f>
        <v>21.627081093408922</v>
      </c>
    </row>
    <row r="9" spans="1:14" ht="18" customHeight="1">
      <c r="A9" s="9" t="s">
        <v>14</v>
      </c>
      <c r="B9" s="25">
        <f>SUM(B4:B8)</f>
        <v>25523</v>
      </c>
      <c r="C9" s="62" t="s">
        <v>49</v>
      </c>
      <c r="D9" s="25">
        <f>SUM(D4:D8)</f>
        <v>238080</v>
      </c>
      <c r="E9" s="62" t="s">
        <v>49</v>
      </c>
      <c r="F9" s="25">
        <f>SUM(F4:F8)</f>
        <v>308215</v>
      </c>
      <c r="G9" s="62" t="s">
        <v>49</v>
      </c>
      <c r="H9" s="25">
        <f>SUM(H4:H8)</f>
        <v>124931</v>
      </c>
      <c r="I9" s="62" t="s">
        <v>49</v>
      </c>
      <c r="J9" s="25">
        <f>SUM(J4:J8)</f>
        <v>124880</v>
      </c>
      <c r="K9" s="62" t="s">
        <v>49</v>
      </c>
      <c r="L9" s="25">
        <f>SUM(L4:L8)</f>
        <v>153465</v>
      </c>
      <c r="M9" s="65" t="s">
        <v>49</v>
      </c>
      <c r="N9" s="39"/>
    </row>
    <row r="10" spans="1:13" ht="18" customHeight="1">
      <c r="A10" s="9" t="s">
        <v>22</v>
      </c>
      <c r="B10" s="36">
        <f>(B4+B5+B6)</f>
        <v>15668</v>
      </c>
      <c r="C10" s="52">
        <f>(B10/B9)*100</f>
        <v>61.387767895623554</v>
      </c>
      <c r="D10" s="36">
        <f>(D4+D5+D6)</f>
        <v>145552</v>
      </c>
      <c r="E10" s="52">
        <f>(D10/D9)*100</f>
        <v>61.13575268817204</v>
      </c>
      <c r="F10" s="36">
        <f>(F4+F5+F6)</f>
        <v>183486</v>
      </c>
      <c r="G10" s="52">
        <f>(F10/F9)*100</f>
        <v>59.53182032023101</v>
      </c>
      <c r="H10" s="36">
        <f>(H4+H5+H6)</f>
        <v>101264</v>
      </c>
      <c r="I10" s="52">
        <f>(H10/H9)*100</f>
        <v>81.05594288047003</v>
      </c>
      <c r="J10" s="36">
        <f>(J4+J5+J6)</f>
        <v>106264</v>
      </c>
      <c r="K10" s="52">
        <f>(J10/J9)*100</f>
        <v>85.09288917360666</v>
      </c>
      <c r="L10" s="36">
        <f>(L4+L5+L6)</f>
        <v>82281</v>
      </c>
      <c r="M10" s="56">
        <f>(L10/L9)*100</f>
        <v>53.61548235754081</v>
      </c>
    </row>
    <row r="11" spans="1:13" ht="18" customHeight="1">
      <c r="A11" s="9" t="s">
        <v>41</v>
      </c>
      <c r="B11" s="27">
        <v>2.95</v>
      </c>
      <c r="C11" s="73" t="s">
        <v>49</v>
      </c>
      <c r="D11" s="37">
        <v>2.85</v>
      </c>
      <c r="E11" s="64" t="s">
        <v>49</v>
      </c>
      <c r="F11" s="27">
        <v>2.96</v>
      </c>
      <c r="G11" s="64" t="s">
        <v>49</v>
      </c>
      <c r="H11" s="37">
        <v>3.8</v>
      </c>
      <c r="I11" s="64" t="s">
        <v>49</v>
      </c>
      <c r="J11" s="37">
        <v>3.98</v>
      </c>
      <c r="K11" s="64" t="s">
        <v>49</v>
      </c>
      <c r="L11" s="37">
        <v>2.69</v>
      </c>
      <c r="M11" s="75" t="s">
        <v>49</v>
      </c>
    </row>
    <row r="12" spans="1:13" ht="17.25" customHeight="1">
      <c r="A12" s="9" t="s">
        <v>4</v>
      </c>
      <c r="B12" s="37">
        <v>1.18</v>
      </c>
      <c r="C12" s="73" t="s">
        <v>49</v>
      </c>
      <c r="D12" s="27">
        <v>1.07</v>
      </c>
      <c r="E12" s="64" t="s">
        <v>49</v>
      </c>
      <c r="F12" s="37">
        <v>1.58</v>
      </c>
      <c r="G12" s="64" t="s">
        <v>49</v>
      </c>
      <c r="H12" s="37">
        <v>1.43</v>
      </c>
      <c r="I12" s="64" t="s">
        <v>49</v>
      </c>
      <c r="J12" s="27">
        <v>1.32</v>
      </c>
      <c r="K12" s="64" t="s">
        <v>49</v>
      </c>
      <c r="L12" s="27">
        <v>1.26</v>
      </c>
      <c r="M12" s="75" t="s">
        <v>49</v>
      </c>
    </row>
    <row r="13" spans="1:13" ht="9">
      <c r="A13" s="9"/>
      <c r="B13" s="27"/>
      <c r="C13" s="74"/>
      <c r="D13" s="27"/>
      <c r="E13" s="26"/>
      <c r="F13" s="27"/>
      <c r="G13" s="26"/>
      <c r="H13" s="27"/>
      <c r="I13" s="26"/>
      <c r="J13" s="27"/>
      <c r="K13" s="26"/>
      <c r="L13" s="27"/>
      <c r="M13" s="76"/>
    </row>
    <row r="14" spans="1:13" ht="28.5" customHeight="1">
      <c r="A14" s="18" t="s">
        <v>43</v>
      </c>
      <c r="B14" s="13" t="s">
        <v>28</v>
      </c>
      <c r="C14" s="14"/>
      <c r="D14" s="49" t="s">
        <v>27</v>
      </c>
      <c r="E14" s="43"/>
      <c r="F14" s="13" t="s">
        <v>6</v>
      </c>
      <c r="G14" s="14"/>
      <c r="H14" s="13" t="s">
        <v>29</v>
      </c>
      <c r="I14" s="14"/>
      <c r="J14" s="13" t="s">
        <v>30</v>
      </c>
      <c r="K14" s="14"/>
      <c r="L14" s="13" t="s">
        <v>31</v>
      </c>
      <c r="M14" s="15"/>
    </row>
    <row r="15" spans="1:13" ht="9">
      <c r="A15" s="61" t="s">
        <v>49</v>
      </c>
      <c r="B15" s="8" t="s">
        <v>3</v>
      </c>
      <c r="C15" s="50" t="s">
        <v>2</v>
      </c>
      <c r="D15" s="16" t="s">
        <v>3</v>
      </c>
      <c r="E15" s="51" t="s">
        <v>2</v>
      </c>
      <c r="F15" s="8" t="s">
        <v>3</v>
      </c>
      <c r="G15" s="50" t="s">
        <v>2</v>
      </c>
      <c r="H15" s="8" t="s">
        <v>3</v>
      </c>
      <c r="I15" s="50" t="s">
        <v>2</v>
      </c>
      <c r="J15" s="8" t="s">
        <v>3</v>
      </c>
      <c r="K15" s="50" t="s">
        <v>2</v>
      </c>
      <c r="L15" s="8" t="s">
        <v>3</v>
      </c>
      <c r="M15" s="53" t="s">
        <v>2</v>
      </c>
    </row>
    <row r="16" spans="1:13" ht="9">
      <c r="A16" s="9">
        <v>5</v>
      </c>
      <c r="B16" s="25">
        <v>7870</v>
      </c>
      <c r="C16" s="52">
        <f>(B16/B21)*100</f>
        <v>62.83934845097413</v>
      </c>
      <c r="D16" s="25">
        <v>570</v>
      </c>
      <c r="E16" s="52">
        <f>(D16/D21)*100</f>
        <v>20.704685797312024</v>
      </c>
      <c r="F16" s="25">
        <v>12055</v>
      </c>
      <c r="G16" s="52">
        <f>(F16/F21)*100</f>
        <v>20.807083556276645</v>
      </c>
      <c r="H16" s="25">
        <v>23471</v>
      </c>
      <c r="I16" s="52">
        <f>(H16/H21)*100</f>
        <v>17.432671311219718</v>
      </c>
      <c r="J16" s="25">
        <v>14632</v>
      </c>
      <c r="K16" s="52">
        <f>(J16/J21)*100</f>
        <v>17.75986794193329</v>
      </c>
      <c r="L16" s="25">
        <v>58398</v>
      </c>
      <c r="M16" s="56">
        <f>(L16/L21)*100</f>
        <v>10.664840432817423</v>
      </c>
    </row>
    <row r="17" spans="1:13" ht="9">
      <c r="A17" s="9">
        <v>4</v>
      </c>
      <c r="B17" s="25">
        <v>2057</v>
      </c>
      <c r="C17" s="52">
        <f>(B17/B21)*100</f>
        <v>16.424465027147875</v>
      </c>
      <c r="D17" s="25">
        <v>499</v>
      </c>
      <c r="E17" s="52">
        <f>(D17/D21)*100</f>
        <v>18.1256810751907</v>
      </c>
      <c r="F17" s="25">
        <v>11900</v>
      </c>
      <c r="G17" s="52">
        <f>(F17/F21)*100</f>
        <v>20.539551581890674</v>
      </c>
      <c r="H17" s="25">
        <v>31546</v>
      </c>
      <c r="I17" s="52">
        <f>(H17/H21)*100</f>
        <v>23.430235149066387</v>
      </c>
      <c r="J17" s="25">
        <v>22691</v>
      </c>
      <c r="K17" s="52">
        <f>(J17/J21)*100</f>
        <v>27.54163227654513</v>
      </c>
      <c r="L17" s="25">
        <v>96168</v>
      </c>
      <c r="M17" s="56">
        <f>(L17/L21)*100</f>
        <v>17.562525681413504</v>
      </c>
    </row>
    <row r="18" spans="1:13" ht="9">
      <c r="A18" s="9">
        <v>3</v>
      </c>
      <c r="B18" s="25">
        <v>1805</v>
      </c>
      <c r="C18" s="52">
        <f>(B18/B21)*100</f>
        <v>14.412328329607154</v>
      </c>
      <c r="D18" s="25">
        <v>992</v>
      </c>
      <c r="E18" s="52">
        <f>(D18/D21)*100</f>
        <v>36.03341808935706</v>
      </c>
      <c r="F18" s="25">
        <v>13386</v>
      </c>
      <c r="G18" s="52">
        <f>(F18/F21)*100</f>
        <v>23.104406510520047</v>
      </c>
      <c r="H18" s="25">
        <v>21733</v>
      </c>
      <c r="I18" s="52">
        <f>(H18/H21)*100</f>
        <v>16.141802462900518</v>
      </c>
      <c r="J18" s="25">
        <v>18153</v>
      </c>
      <c r="K18" s="52">
        <f>(J18/J21)*100</f>
        <v>22.0335485750352</v>
      </c>
      <c r="L18" s="25">
        <v>148574</v>
      </c>
      <c r="M18" s="56">
        <f>(L18/L21)*100</f>
        <v>27.133086791763684</v>
      </c>
    </row>
    <row r="19" spans="1:13" ht="9">
      <c r="A19" s="9">
        <v>2</v>
      </c>
      <c r="B19" s="25">
        <v>333</v>
      </c>
      <c r="C19" s="52">
        <f>(B19/B21)*100</f>
        <v>2.6588949217502393</v>
      </c>
      <c r="D19" s="25">
        <v>278</v>
      </c>
      <c r="E19" s="52">
        <f>(D19/D21)*100</f>
        <v>10.098074827460952</v>
      </c>
      <c r="F19" s="25">
        <v>7215</v>
      </c>
      <c r="G19" s="52">
        <f>(F19/F21)*100</f>
        <v>12.453181904482454</v>
      </c>
      <c r="H19" s="25">
        <v>22902</v>
      </c>
      <c r="I19" s="52">
        <f>(H19/H21)*100</f>
        <v>17.010056596206123</v>
      </c>
      <c r="J19" s="25">
        <v>11270</v>
      </c>
      <c r="K19" s="52">
        <f>(J19/J21)*100</f>
        <v>13.679176579113465</v>
      </c>
      <c r="L19" s="25">
        <v>175579</v>
      </c>
      <c r="M19" s="56">
        <f>(L19/L21)*100</f>
        <v>32.06483130164818</v>
      </c>
    </row>
    <row r="20" spans="1:13" ht="9">
      <c r="A20" s="9">
        <v>1</v>
      </c>
      <c r="B20" s="25">
        <v>459</v>
      </c>
      <c r="C20" s="52">
        <f>(B20/B21)*100</f>
        <v>3.664963270520601</v>
      </c>
      <c r="D20" s="25">
        <v>414</v>
      </c>
      <c r="E20" s="52">
        <f>(D20/D21)*100</f>
        <v>15.03814021067926</v>
      </c>
      <c r="F20" s="25">
        <v>13381</v>
      </c>
      <c r="G20" s="52">
        <f>(F20/F21)*100</f>
        <v>23.095776446830175</v>
      </c>
      <c r="H20" s="25">
        <v>34986</v>
      </c>
      <c r="I20" s="52">
        <f>(H20/H21)*100</f>
        <v>25.985234480607254</v>
      </c>
      <c r="J20" s="25">
        <v>15642</v>
      </c>
      <c r="K20" s="52">
        <f>(J20/J21)*100</f>
        <v>18.985774627372916</v>
      </c>
      <c r="L20" s="25">
        <v>68856</v>
      </c>
      <c r="M20" s="56">
        <f>(L20/L21)*100</f>
        <v>12.57471579235721</v>
      </c>
    </row>
    <row r="21" spans="1:14" ht="18" customHeight="1">
      <c r="A21" s="9" t="s">
        <v>14</v>
      </c>
      <c r="B21" s="25">
        <f>SUM(B16:B20)</f>
        <v>12524</v>
      </c>
      <c r="C21" s="62" t="s">
        <v>49</v>
      </c>
      <c r="D21" s="25">
        <f>SUM(D16:D20)</f>
        <v>2753</v>
      </c>
      <c r="E21" s="62" t="s">
        <v>49</v>
      </c>
      <c r="F21" s="25">
        <f>SUM(F16:F20)</f>
        <v>57937</v>
      </c>
      <c r="G21" s="62" t="s">
        <v>49</v>
      </c>
      <c r="H21" s="25">
        <f>SUM(H16:H20)</f>
        <v>134638</v>
      </c>
      <c r="I21" s="62" t="s">
        <v>49</v>
      </c>
      <c r="J21" s="25">
        <f>SUM(J16:J20)</f>
        <v>82388</v>
      </c>
      <c r="K21" s="62" t="s">
        <v>49</v>
      </c>
      <c r="L21" s="25">
        <f>SUM(L16:L20)</f>
        <v>547575</v>
      </c>
      <c r="M21" s="65" t="s">
        <v>49</v>
      </c>
      <c r="N21" s="39"/>
    </row>
    <row r="22" spans="1:13" ht="18" customHeight="1">
      <c r="A22" s="9" t="s">
        <v>22</v>
      </c>
      <c r="B22" s="36">
        <f>(B16+B17+B18)</f>
        <v>11732</v>
      </c>
      <c r="C22" s="52">
        <f>(B22/B21)*100</f>
        <v>93.67614180772917</v>
      </c>
      <c r="D22" s="36">
        <f>(D16+D17+D18)</f>
        <v>2061</v>
      </c>
      <c r="E22" s="52">
        <f>(D22/D21)*100</f>
        <v>74.86378496185979</v>
      </c>
      <c r="F22" s="36">
        <f>(F16+F17+F18)</f>
        <v>37341</v>
      </c>
      <c r="G22" s="52">
        <f>(F22/F21)*100</f>
        <v>64.45104164868737</v>
      </c>
      <c r="H22" s="36">
        <f>(H16+H17+H18)</f>
        <v>76750</v>
      </c>
      <c r="I22" s="52">
        <f>(H22/H21)*100</f>
        <v>57.00470892318662</v>
      </c>
      <c r="J22" s="36">
        <f>(J16+J17+J18)</f>
        <v>55476</v>
      </c>
      <c r="K22" s="52">
        <f>(J22/J21)*100</f>
        <v>67.33504879351362</v>
      </c>
      <c r="L22" s="36">
        <f>(L16+L17+L18)</f>
        <v>303140</v>
      </c>
      <c r="M22" s="56">
        <f>(L22/L21)*100</f>
        <v>55.36045290599462</v>
      </c>
    </row>
    <row r="23" spans="1:13" ht="18" customHeight="1">
      <c r="A23" s="9" t="s">
        <v>41</v>
      </c>
      <c r="B23" s="37">
        <v>4.32</v>
      </c>
      <c r="C23" s="64" t="s">
        <v>49</v>
      </c>
      <c r="D23" s="37">
        <v>3.19</v>
      </c>
      <c r="E23" s="64" t="s">
        <v>49</v>
      </c>
      <c r="F23" s="37">
        <v>3.04</v>
      </c>
      <c r="G23" s="64" t="s">
        <v>49</v>
      </c>
      <c r="H23" s="37">
        <v>2.89</v>
      </c>
      <c r="I23" s="64" t="s">
        <v>49</v>
      </c>
      <c r="J23" s="37">
        <v>3.11</v>
      </c>
      <c r="K23" s="64" t="s">
        <v>49</v>
      </c>
      <c r="L23" s="37">
        <v>2.82</v>
      </c>
      <c r="M23" s="75" t="s">
        <v>49</v>
      </c>
    </row>
    <row r="24" spans="1:13" ht="18" customHeight="1">
      <c r="A24" s="9" t="s">
        <v>4</v>
      </c>
      <c r="B24" s="37">
        <v>1.05</v>
      </c>
      <c r="C24" s="64" t="s">
        <v>49</v>
      </c>
      <c r="D24" s="37">
        <v>1.29</v>
      </c>
      <c r="E24" s="64" t="s">
        <v>49</v>
      </c>
      <c r="F24" s="27">
        <v>1.44</v>
      </c>
      <c r="G24" s="64" t="s">
        <v>49</v>
      </c>
      <c r="H24" s="28">
        <v>1.46</v>
      </c>
      <c r="I24" s="64" t="s">
        <v>49</v>
      </c>
      <c r="J24" s="27">
        <v>1.37</v>
      </c>
      <c r="K24" s="64" t="s">
        <v>49</v>
      </c>
      <c r="L24" s="37">
        <v>1.18</v>
      </c>
      <c r="M24" s="75" t="s">
        <v>49</v>
      </c>
    </row>
    <row r="25" spans="1:13" ht="9">
      <c r="A25" s="9"/>
      <c r="B25" s="27"/>
      <c r="C25" s="26"/>
      <c r="D25" s="27"/>
      <c r="E25" s="26"/>
      <c r="F25" s="27"/>
      <c r="G25" s="26"/>
      <c r="H25" s="27"/>
      <c r="I25" s="26"/>
      <c r="J25" s="27"/>
      <c r="K25" s="77"/>
      <c r="L25" s="27"/>
      <c r="M25" s="76"/>
    </row>
    <row r="26" spans="1:13" ht="29.25" customHeight="1">
      <c r="A26" s="18" t="s">
        <v>43</v>
      </c>
      <c r="B26" s="13" t="s">
        <v>32</v>
      </c>
      <c r="C26" s="43"/>
      <c r="D26" s="49" t="s">
        <v>7</v>
      </c>
      <c r="E26" s="14"/>
      <c r="F26" s="13" t="s">
        <v>8</v>
      </c>
      <c r="G26" s="14"/>
      <c r="H26" s="13" t="s">
        <v>53</v>
      </c>
      <c r="I26" s="14"/>
      <c r="J26" s="49" t="s">
        <v>34</v>
      </c>
      <c r="K26" s="43"/>
      <c r="L26" s="13" t="s">
        <v>54</v>
      </c>
      <c r="M26" s="15"/>
    </row>
    <row r="27" spans="1:13" ht="9">
      <c r="A27" s="61" t="s">
        <v>49</v>
      </c>
      <c r="B27" s="16" t="s">
        <v>3</v>
      </c>
      <c r="C27" s="51" t="s">
        <v>2</v>
      </c>
      <c r="D27" s="8" t="s">
        <v>3</v>
      </c>
      <c r="E27" s="50" t="s">
        <v>2</v>
      </c>
      <c r="F27" s="8" t="s">
        <v>3</v>
      </c>
      <c r="G27" s="50" t="s">
        <v>2</v>
      </c>
      <c r="H27" s="8" t="s">
        <v>3</v>
      </c>
      <c r="I27" s="50" t="s">
        <v>2</v>
      </c>
      <c r="J27" s="16" t="s">
        <v>3</v>
      </c>
      <c r="K27" s="51" t="s">
        <v>2</v>
      </c>
      <c r="L27" s="8" t="s">
        <v>3</v>
      </c>
      <c r="M27" s="53" t="s">
        <v>2</v>
      </c>
    </row>
    <row r="28" spans="1:13" ht="9">
      <c r="A28" s="9">
        <v>5</v>
      </c>
      <c r="B28" s="25">
        <v>30137</v>
      </c>
      <c r="C28" s="52">
        <f>(B28/B33)*100</f>
        <v>7.433049037356393</v>
      </c>
      <c r="D28" s="25">
        <v>11350</v>
      </c>
      <c r="E28" s="52">
        <f>(D28/D33)*100</f>
        <v>7.612544937489939</v>
      </c>
      <c r="F28" s="25">
        <v>8025</v>
      </c>
      <c r="G28" s="52">
        <f>(F28/F33)*100</f>
        <v>7.360292027038182</v>
      </c>
      <c r="H28" s="25">
        <v>3879</v>
      </c>
      <c r="I28" s="52">
        <f>(H28/H33)*100</f>
        <v>17.591038955149426</v>
      </c>
      <c r="J28" s="25">
        <v>1984</v>
      </c>
      <c r="K28" s="52">
        <f>(J28/J33)*100</f>
        <v>11.681582666038624</v>
      </c>
      <c r="L28" s="25">
        <v>1058</v>
      </c>
      <c r="M28" s="56">
        <f>(L28/L33)*100</f>
        <v>21.3953488372093</v>
      </c>
    </row>
    <row r="29" spans="1:13" ht="9">
      <c r="A29" s="9">
        <v>4</v>
      </c>
      <c r="B29" s="25">
        <v>72163</v>
      </c>
      <c r="C29" s="52">
        <f>(B29/B33)*100</f>
        <v>17.798424451098295</v>
      </c>
      <c r="D29" s="25">
        <v>34627</v>
      </c>
      <c r="E29" s="52">
        <f>(D29/D33)*100</f>
        <v>23.224633792992435</v>
      </c>
      <c r="F29" s="25">
        <v>17461</v>
      </c>
      <c r="G29" s="52">
        <f>(F29/F33)*100</f>
        <v>16.014711412350614</v>
      </c>
      <c r="H29" s="25">
        <v>5838</v>
      </c>
      <c r="I29" s="52">
        <f>(H29/H33)*100</f>
        <v>26.474989796381116</v>
      </c>
      <c r="J29" s="25">
        <v>4384</v>
      </c>
      <c r="K29" s="52">
        <f>(J29/J33)*100</f>
        <v>25.812529439472442</v>
      </c>
      <c r="L29" s="25">
        <v>1115</v>
      </c>
      <c r="M29" s="56">
        <f>(L29/L33)*100</f>
        <v>22.548028311425682</v>
      </c>
    </row>
    <row r="30" spans="1:13" ht="9">
      <c r="A30" s="9">
        <v>3</v>
      </c>
      <c r="B30" s="25">
        <v>119194</v>
      </c>
      <c r="C30" s="52">
        <f>(B30/B33)*100</f>
        <v>29.39824292260868</v>
      </c>
      <c r="D30" s="25">
        <v>21999</v>
      </c>
      <c r="E30" s="52">
        <f>(D30/D33)*100</f>
        <v>14.754923002629178</v>
      </c>
      <c r="F30" s="25">
        <v>31828</v>
      </c>
      <c r="G30" s="52">
        <f>(F30/F33)*100</f>
        <v>29.19169777402757</v>
      </c>
      <c r="H30" s="25">
        <v>7159</v>
      </c>
      <c r="I30" s="52">
        <f>(H30/H33)*100</f>
        <v>32.46564781642556</v>
      </c>
      <c r="J30" s="25">
        <v>6115</v>
      </c>
      <c r="K30" s="52">
        <f>(J30/J33)*100</f>
        <v>36.00447479981159</v>
      </c>
      <c r="L30" s="25">
        <v>1333</v>
      </c>
      <c r="M30" s="56">
        <f>(L30/L33)*100</f>
        <v>26.956521739130434</v>
      </c>
    </row>
    <row r="31" spans="1:13" ht="9">
      <c r="A31" s="9">
        <v>2</v>
      </c>
      <c r="B31" s="25">
        <v>135355</v>
      </c>
      <c r="C31" s="52">
        <f>(B31/B33)*100</f>
        <v>33.38422379305752</v>
      </c>
      <c r="D31" s="25">
        <v>38474</v>
      </c>
      <c r="E31" s="52">
        <f>(D31/D33)*100</f>
        <v>25.80485056607823</v>
      </c>
      <c r="F31" s="25">
        <v>38324</v>
      </c>
      <c r="G31" s="52">
        <f>(F31/F33)*100</f>
        <v>35.14963634195779</v>
      </c>
      <c r="H31" s="25">
        <v>4088</v>
      </c>
      <c r="I31" s="52">
        <f>(H31/H33)*100</f>
        <v>18.53884177588318</v>
      </c>
      <c r="J31" s="25">
        <v>3594</v>
      </c>
      <c r="K31" s="52">
        <f>(J31/J33)*100</f>
        <v>21.161092793217147</v>
      </c>
      <c r="L31" s="25">
        <v>1017</v>
      </c>
      <c r="M31" s="56">
        <f>(L31/L33)*100</f>
        <v>20.56622851365015</v>
      </c>
    </row>
    <row r="32" spans="1:13" ht="9">
      <c r="A32" s="9">
        <v>1</v>
      </c>
      <c r="B32" s="25">
        <v>48597</v>
      </c>
      <c r="C32" s="52">
        <f>(B32/B33)*100</f>
        <v>11.986059795879106</v>
      </c>
      <c r="D32" s="25">
        <v>42646</v>
      </c>
      <c r="E32" s="52">
        <f>(D32/D33)*100</f>
        <v>28.603047700810215</v>
      </c>
      <c r="F32" s="25">
        <v>13393</v>
      </c>
      <c r="G32" s="52">
        <f>(F32/F33)*100</f>
        <v>12.28366244462584</v>
      </c>
      <c r="H32" s="25">
        <v>1087</v>
      </c>
      <c r="I32" s="52">
        <f>(H32/H33)*100</f>
        <v>4.929481656160719</v>
      </c>
      <c r="J32" s="25">
        <v>907</v>
      </c>
      <c r="K32" s="52">
        <f>(J32/J33)*100</f>
        <v>5.340320301460197</v>
      </c>
      <c r="L32" s="25">
        <v>422</v>
      </c>
      <c r="M32" s="56">
        <f>(L32/L33)*100</f>
        <v>8.533872598584429</v>
      </c>
    </row>
    <row r="33" spans="1:14" ht="18" customHeight="1">
      <c r="A33" s="9" t="s">
        <v>14</v>
      </c>
      <c r="B33" s="25">
        <f>SUM(B28:B32)</f>
        <v>405446</v>
      </c>
      <c r="C33" s="62" t="s">
        <v>49</v>
      </c>
      <c r="D33" s="25">
        <f>SUM(D28:D32)</f>
        <v>149096</v>
      </c>
      <c r="E33" s="62" t="s">
        <v>49</v>
      </c>
      <c r="F33" s="25">
        <f>SUM(F28:F32)</f>
        <v>109031</v>
      </c>
      <c r="G33" s="62" t="s">
        <v>49</v>
      </c>
      <c r="H33" s="25">
        <f>SUM(H28:H32)</f>
        <v>22051</v>
      </c>
      <c r="I33" s="62" t="s">
        <v>49</v>
      </c>
      <c r="J33" s="25">
        <f>SUM(J28:J32)</f>
        <v>16984</v>
      </c>
      <c r="K33" s="62" t="s">
        <v>49</v>
      </c>
      <c r="L33" s="25">
        <f>SUM(L28:L32)</f>
        <v>4945</v>
      </c>
      <c r="M33" s="65" t="s">
        <v>49</v>
      </c>
      <c r="N33" s="39"/>
    </row>
    <row r="34" spans="1:13" ht="18" customHeight="1">
      <c r="A34" s="9" t="s">
        <v>22</v>
      </c>
      <c r="B34" s="36">
        <f>(B28+B29+B30)</f>
        <v>221494</v>
      </c>
      <c r="C34" s="52">
        <f>(B34/B33)*100</f>
        <v>54.62971641106337</v>
      </c>
      <c r="D34" s="36">
        <f>(D28+D29+D30)</f>
        <v>67976</v>
      </c>
      <c r="E34" s="52">
        <f>(D34/D33)*100</f>
        <v>45.59210173311155</v>
      </c>
      <c r="F34" s="36">
        <f>(F28+F29+F30)</f>
        <v>57314</v>
      </c>
      <c r="G34" s="52">
        <f>(F34/F33)*100</f>
        <v>52.566701213416366</v>
      </c>
      <c r="H34" s="36">
        <f>(H28+H29+H30)</f>
        <v>16876</v>
      </c>
      <c r="I34" s="52">
        <f>(H34/H33)*100</f>
        <v>76.5316765679561</v>
      </c>
      <c r="J34" s="36">
        <f>(J28+J29+J30)</f>
        <v>12483</v>
      </c>
      <c r="K34" s="52">
        <f>(J34/J33)*100</f>
        <v>73.49858690532265</v>
      </c>
      <c r="L34" s="36">
        <f>(L28+L29+L30)</f>
        <v>3506</v>
      </c>
      <c r="M34" s="56">
        <f>(L34/L33)*100</f>
        <v>70.89989888776542</v>
      </c>
    </row>
    <row r="35" spans="1:13" ht="18" customHeight="1">
      <c r="A35" s="9" t="s">
        <v>41</v>
      </c>
      <c r="B35" s="37">
        <v>2.75</v>
      </c>
      <c r="C35" s="64" t="s">
        <v>49</v>
      </c>
      <c r="D35" s="27">
        <v>2.55</v>
      </c>
      <c r="E35" s="64" t="s">
        <v>49</v>
      </c>
      <c r="F35" s="37">
        <v>2.71</v>
      </c>
      <c r="G35" s="64" t="s">
        <v>49</v>
      </c>
      <c r="H35" s="37">
        <v>3.33</v>
      </c>
      <c r="I35" s="64" t="s">
        <v>49</v>
      </c>
      <c r="J35" s="37">
        <v>3.17</v>
      </c>
      <c r="K35" s="64" t="s">
        <v>49</v>
      </c>
      <c r="L35" s="37">
        <v>3.28</v>
      </c>
      <c r="M35" s="75" t="s">
        <v>49</v>
      </c>
    </row>
    <row r="36" spans="1:13" ht="18" customHeight="1">
      <c r="A36" s="9" t="s">
        <v>4</v>
      </c>
      <c r="B36" s="28">
        <v>1.11</v>
      </c>
      <c r="C36" s="64" t="s">
        <v>49</v>
      </c>
      <c r="D36" s="37">
        <v>1.32</v>
      </c>
      <c r="E36" s="64" t="s">
        <v>49</v>
      </c>
      <c r="F36" s="37">
        <v>1.1</v>
      </c>
      <c r="G36" s="64" t="s">
        <v>49</v>
      </c>
      <c r="H36" s="37">
        <v>1.11</v>
      </c>
      <c r="I36" s="64" t="s">
        <v>49</v>
      </c>
      <c r="J36" s="37">
        <v>1.06</v>
      </c>
      <c r="K36" s="64" t="s">
        <v>49</v>
      </c>
      <c r="L36" s="37">
        <v>1.25</v>
      </c>
      <c r="M36" s="75" t="s">
        <v>49</v>
      </c>
    </row>
    <row r="37" spans="1:14" ht="9">
      <c r="A37" s="19"/>
      <c r="B37" s="29"/>
      <c r="C37" s="30"/>
      <c r="D37" s="29"/>
      <c r="E37" s="30"/>
      <c r="F37" s="29"/>
      <c r="G37" s="30"/>
      <c r="H37" s="29"/>
      <c r="I37" s="30"/>
      <c r="J37" s="29"/>
      <c r="K37" s="30"/>
      <c r="L37" s="29"/>
      <c r="M37" s="35"/>
      <c r="N37" s="41"/>
    </row>
    <row r="38" spans="1:14" ht="35.25" customHeight="1">
      <c r="A38" s="5" t="s">
        <v>43</v>
      </c>
      <c r="B38" s="24" t="s">
        <v>35</v>
      </c>
      <c r="C38" s="22"/>
      <c r="D38" s="6" t="s">
        <v>25</v>
      </c>
      <c r="E38" s="7"/>
      <c r="F38" s="6" t="s">
        <v>23</v>
      </c>
      <c r="G38" s="7"/>
      <c r="H38" s="6" t="s">
        <v>13</v>
      </c>
      <c r="I38" s="7"/>
      <c r="J38" s="6" t="s">
        <v>55</v>
      </c>
      <c r="K38" s="22"/>
      <c r="L38" s="24" t="s">
        <v>45</v>
      </c>
      <c r="M38" s="23"/>
      <c r="N38" s="41"/>
    </row>
    <row r="39" spans="1:13" ht="9">
      <c r="A39" s="61" t="s">
        <v>49</v>
      </c>
      <c r="B39" s="16" t="s">
        <v>3</v>
      </c>
      <c r="C39" s="51" t="s">
        <v>2</v>
      </c>
      <c r="D39" s="8" t="s">
        <v>3</v>
      </c>
      <c r="E39" s="50" t="s">
        <v>2</v>
      </c>
      <c r="F39" s="8" t="s">
        <v>3</v>
      </c>
      <c r="G39" s="50" t="s">
        <v>2</v>
      </c>
      <c r="H39" s="8" t="s">
        <v>3</v>
      </c>
      <c r="I39" s="50" t="s">
        <v>2</v>
      </c>
      <c r="J39" s="8" t="s">
        <v>3</v>
      </c>
      <c r="K39" s="51" t="s">
        <v>2</v>
      </c>
      <c r="L39" s="16" t="s">
        <v>3</v>
      </c>
      <c r="M39" s="55" t="s">
        <v>2</v>
      </c>
    </row>
    <row r="40" spans="1:13" ht="9">
      <c r="A40" s="9">
        <v>5</v>
      </c>
      <c r="B40" s="25">
        <v>278</v>
      </c>
      <c r="C40" s="52">
        <f>(B40/B45)*100</f>
        <v>8.360902255639099</v>
      </c>
      <c r="D40" s="25">
        <v>4519</v>
      </c>
      <c r="E40" s="52">
        <f>(D40/D45)*100</f>
        <v>20.539975455661104</v>
      </c>
      <c r="F40" s="25">
        <v>36449</v>
      </c>
      <c r="G40" s="52">
        <f>(F40/F45)*100</f>
        <v>12.309360098342497</v>
      </c>
      <c r="H40" s="25">
        <v>22054</v>
      </c>
      <c r="I40" s="52">
        <f>(H40/H45)*100</f>
        <v>11.942836410109226</v>
      </c>
      <c r="J40" s="25">
        <v>620</v>
      </c>
      <c r="K40" s="52">
        <f>(J40/J45)*100</f>
        <v>22.35039653929344</v>
      </c>
      <c r="L40" s="25">
        <v>187</v>
      </c>
      <c r="M40" s="56">
        <f>(L40/L45)*100</f>
        <v>9.3687374749499</v>
      </c>
    </row>
    <row r="41" spans="1:13" ht="9">
      <c r="A41" s="9">
        <v>4</v>
      </c>
      <c r="B41" s="25">
        <v>719</v>
      </c>
      <c r="C41" s="52">
        <f>(B41/B45)*100</f>
        <v>21.62406015037594</v>
      </c>
      <c r="D41" s="25">
        <v>4663</v>
      </c>
      <c r="E41" s="52">
        <f>(D41/D45)*100</f>
        <v>21.194491159492753</v>
      </c>
      <c r="F41" s="25">
        <v>40068</v>
      </c>
      <c r="G41" s="52">
        <f>(F41/F45)*100</f>
        <v>13.531549299579885</v>
      </c>
      <c r="H41" s="25">
        <v>37103</v>
      </c>
      <c r="I41" s="52">
        <f>(H41/H45)*100</f>
        <v>20.092276200429975</v>
      </c>
      <c r="J41" s="25">
        <v>521</v>
      </c>
      <c r="K41" s="52">
        <f>(J41/J45)*100</f>
        <v>18.781542898341744</v>
      </c>
      <c r="L41" s="25">
        <v>402</v>
      </c>
      <c r="M41" s="56">
        <f>(L41/L45)*100</f>
        <v>20.140280561122246</v>
      </c>
    </row>
    <row r="42" spans="1:13" ht="9">
      <c r="A42" s="9">
        <v>3</v>
      </c>
      <c r="B42" s="25">
        <v>1084</v>
      </c>
      <c r="C42" s="52">
        <f>(B42/B45)*100</f>
        <v>32.6015037593985</v>
      </c>
      <c r="D42" s="25">
        <v>4493</v>
      </c>
      <c r="E42" s="52">
        <f>(D42/D45)*100</f>
        <v>20.42179900913595</v>
      </c>
      <c r="F42" s="25">
        <v>73796</v>
      </c>
      <c r="G42" s="52">
        <f>(F42/F45)*100</f>
        <v>24.921987923325272</v>
      </c>
      <c r="H42" s="25">
        <v>36531</v>
      </c>
      <c r="I42" s="52">
        <f>(H42/H45)*100</f>
        <v>19.782522757672083</v>
      </c>
      <c r="J42" s="25">
        <v>858</v>
      </c>
      <c r="K42" s="52">
        <f>(J42/J45)*100</f>
        <v>30.930064888248015</v>
      </c>
      <c r="L42" s="25">
        <v>745</v>
      </c>
      <c r="M42" s="56">
        <f>(L42/L45)*100</f>
        <v>37.324649298597194</v>
      </c>
    </row>
    <row r="43" spans="1:13" ht="9">
      <c r="A43" s="9">
        <v>2</v>
      </c>
      <c r="B43" s="25">
        <v>866</v>
      </c>
      <c r="C43" s="52">
        <f>(B43/B45)*100</f>
        <v>26.045112781954888</v>
      </c>
      <c r="D43" s="25">
        <v>4728</v>
      </c>
      <c r="E43" s="52">
        <f>(D43/D45)*100</f>
        <v>21.489932275805646</v>
      </c>
      <c r="F43" s="25">
        <v>71074</v>
      </c>
      <c r="G43" s="52">
        <f>(F43/F45)*100</f>
        <v>24.002728734110526</v>
      </c>
      <c r="H43" s="25">
        <v>35360</v>
      </c>
      <c r="I43" s="52">
        <f>(H43/H45)*100</f>
        <v>19.14839464321494</v>
      </c>
      <c r="J43" s="25">
        <v>551</v>
      </c>
      <c r="K43" s="52">
        <f>(J43/J45)*100</f>
        <v>19.863013698630137</v>
      </c>
      <c r="L43" s="25">
        <v>475</v>
      </c>
      <c r="M43" s="56">
        <f>(L43/L45)*100</f>
        <v>23.79759519038076</v>
      </c>
    </row>
    <row r="44" spans="1:13" ht="9">
      <c r="A44" s="9">
        <v>1</v>
      </c>
      <c r="B44" s="25">
        <v>378</v>
      </c>
      <c r="C44" s="52">
        <f>(B44/B45)*100</f>
        <v>11.368421052631579</v>
      </c>
      <c r="D44" s="25">
        <v>3598</v>
      </c>
      <c r="E44" s="52">
        <f>(D44/D45)*100</f>
        <v>16.35380209990455</v>
      </c>
      <c r="F44" s="25">
        <v>74721</v>
      </c>
      <c r="G44" s="52">
        <f>(F44/F45)*100</f>
        <v>25.23437394464182</v>
      </c>
      <c r="H44" s="25">
        <v>53615</v>
      </c>
      <c r="I44" s="52">
        <f>(H44/H45)*100</f>
        <v>29.033969988573784</v>
      </c>
      <c r="J44" s="25">
        <v>224</v>
      </c>
      <c r="K44" s="52">
        <f>(J44/J45)*100</f>
        <v>8.074981975486661</v>
      </c>
      <c r="L44" s="25">
        <v>187</v>
      </c>
      <c r="M44" s="56">
        <f>(L44/L45)*100</f>
        <v>9.3687374749499</v>
      </c>
    </row>
    <row r="45" spans="1:14" ht="18" customHeight="1">
      <c r="A45" s="9" t="s">
        <v>14</v>
      </c>
      <c r="B45" s="25">
        <f>SUM(B40:B44)</f>
        <v>3325</v>
      </c>
      <c r="C45" s="62" t="s">
        <v>49</v>
      </c>
      <c r="D45" s="25">
        <f>SUM(D40:D44)</f>
        <v>22001</v>
      </c>
      <c r="E45" s="62" t="s">
        <v>49</v>
      </c>
      <c r="F45" s="25">
        <f>SUM(F40:F44)</f>
        <v>296108</v>
      </c>
      <c r="G45" s="62" t="s">
        <v>49</v>
      </c>
      <c r="H45" s="25">
        <f>SUM(H40:H44)</f>
        <v>184663</v>
      </c>
      <c r="I45" s="62" t="s">
        <v>49</v>
      </c>
      <c r="J45" s="25">
        <f>SUM(J40:J44)</f>
        <v>2774</v>
      </c>
      <c r="K45" s="62" t="s">
        <v>49</v>
      </c>
      <c r="L45" s="25">
        <f>SUM(L40:L44)</f>
        <v>1996</v>
      </c>
      <c r="M45" s="65" t="s">
        <v>49</v>
      </c>
      <c r="N45" s="39"/>
    </row>
    <row r="46" spans="1:13" ht="18" customHeight="1">
      <c r="A46" s="9" t="s">
        <v>22</v>
      </c>
      <c r="B46" s="36">
        <f>(B40+B41+B42)</f>
        <v>2081</v>
      </c>
      <c r="C46" s="52">
        <f>(B46/B45)*100</f>
        <v>62.58646616541353</v>
      </c>
      <c r="D46" s="36">
        <f>(D40+D41+D42)</f>
        <v>13675</v>
      </c>
      <c r="E46" s="52">
        <f>(D46/D45)*100</f>
        <v>62.15626562428981</v>
      </c>
      <c r="F46" s="36">
        <f>(F40+F41+F42)</f>
        <v>150313</v>
      </c>
      <c r="G46" s="52">
        <f>(F46/F45)*100</f>
        <v>50.76289732124766</v>
      </c>
      <c r="H46" s="36">
        <f>(H40+H41+H42)</f>
        <v>95688</v>
      </c>
      <c r="I46" s="52">
        <f>(H46/H45)*100</f>
        <v>51.81763536821128</v>
      </c>
      <c r="J46" s="36">
        <f>(J40+J41+J42)</f>
        <v>1999</v>
      </c>
      <c r="K46" s="52">
        <f>(J46/J45)*100</f>
        <v>72.0620043258832</v>
      </c>
      <c r="L46" s="36">
        <f>(L40+L41+L42)</f>
        <v>1334</v>
      </c>
      <c r="M46" s="56">
        <f>(L46/L45)*100</f>
        <v>66.83366733466933</v>
      </c>
    </row>
    <row r="47" spans="1:13" ht="18" customHeight="1">
      <c r="A47" s="9" t="s">
        <v>41</v>
      </c>
      <c r="B47" s="37">
        <v>2.9</v>
      </c>
      <c r="C47" s="64" t="s">
        <v>49</v>
      </c>
      <c r="D47" s="27">
        <v>3.08</v>
      </c>
      <c r="E47" s="64" t="s">
        <v>49</v>
      </c>
      <c r="F47" s="37">
        <v>2.64</v>
      </c>
      <c r="G47" s="64" t="s">
        <v>49</v>
      </c>
      <c r="H47" s="27">
        <v>2.67</v>
      </c>
      <c r="I47" s="64" t="s">
        <v>49</v>
      </c>
      <c r="J47" s="37">
        <v>3.27</v>
      </c>
      <c r="K47" s="66" t="s">
        <v>49</v>
      </c>
      <c r="L47" s="44">
        <v>2.96</v>
      </c>
      <c r="M47" s="67" t="s">
        <v>49</v>
      </c>
    </row>
    <row r="48" spans="1:13" ht="18" customHeight="1">
      <c r="A48" s="9" t="s">
        <v>4</v>
      </c>
      <c r="B48" s="37">
        <v>1.12</v>
      </c>
      <c r="C48" s="64" t="s">
        <v>49</v>
      </c>
      <c r="D48" s="27">
        <v>1.38</v>
      </c>
      <c r="E48" s="64" t="s">
        <v>49</v>
      </c>
      <c r="F48" s="37">
        <v>1.32</v>
      </c>
      <c r="G48" s="64" t="s">
        <v>49</v>
      </c>
      <c r="H48" s="37">
        <v>1.39</v>
      </c>
      <c r="I48" s="64" t="s">
        <v>49</v>
      </c>
      <c r="J48" s="37">
        <v>1.24</v>
      </c>
      <c r="K48" s="66" t="s">
        <v>49</v>
      </c>
      <c r="L48" s="45">
        <v>1.09</v>
      </c>
      <c r="M48" s="67" t="s">
        <v>49</v>
      </c>
    </row>
    <row r="49" spans="1:14" ht="9">
      <c r="A49" s="19"/>
      <c r="B49" s="29"/>
      <c r="C49" s="30"/>
      <c r="D49" s="29"/>
      <c r="E49" s="30"/>
      <c r="F49" s="29"/>
      <c r="G49" s="30"/>
      <c r="H49" s="29"/>
      <c r="I49" s="30"/>
      <c r="J49" s="29"/>
      <c r="K49" s="30"/>
      <c r="L49" s="46"/>
      <c r="M49" s="42"/>
      <c r="N49" s="39"/>
    </row>
    <row r="50" spans="1:13" ht="16.5" customHeight="1">
      <c r="A50" s="57" t="s">
        <v>60</v>
      </c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</row>
    <row r="51" spans="1:13" ht="9">
      <c r="A51" s="57" t="s">
        <v>37</v>
      </c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</row>
    <row r="52" spans="1:13" ht="9">
      <c r="A52" s="57" t="s">
        <v>44</v>
      </c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</row>
    <row r="53" spans="1:13" ht="9">
      <c r="A53" s="57" t="s">
        <v>26</v>
      </c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</row>
    <row r="54" ht="9">
      <c r="A54" s="68" t="s">
        <v>48</v>
      </c>
    </row>
  </sheetData>
  <sheetProtection/>
  <mergeCells count="1">
    <mergeCell ref="A1:M1"/>
  </mergeCells>
  <printOptions/>
  <pageMargins left="0.5" right="0.25" top="0.25" bottom="0" header="0.5" footer="0.25"/>
  <pageSetup horizontalDpi="600" verticalDpi="600" orientation="portrait" r:id="rId1"/>
  <headerFooter scaleWithDoc="0">
    <oddFooter>&amp;C&amp;"Serifa Std 45 Light,Regular"&amp;7© 2016 The College Board. College Board, Advanced Placement Program, AP, AP Central and the acorn logo are registered trademarks of the College Board.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54"/>
  <sheetViews>
    <sheetView tabSelected="1" zoomScale="130" zoomScaleNormal="130" zoomScalePageLayoutView="140" workbookViewId="0" topLeftCell="A1">
      <selection activeCell="A1" sqref="A1:M1"/>
    </sheetView>
  </sheetViews>
  <sheetFormatPr defaultColWidth="0" defaultRowHeight="12.75" zeroHeight="1"/>
  <cols>
    <col min="1" max="1" width="14.28125" style="3" customWidth="1"/>
    <col min="2" max="2" width="5.7109375" style="1" bestFit="1" customWidth="1"/>
    <col min="3" max="3" width="7.140625" style="1" bestFit="1" customWidth="1"/>
    <col min="4" max="4" width="7.7109375" style="1" customWidth="1"/>
    <col min="5" max="5" width="6.7109375" style="1" customWidth="1"/>
    <col min="6" max="6" width="7.7109375" style="1" customWidth="1"/>
    <col min="7" max="7" width="6.7109375" style="1" customWidth="1"/>
    <col min="8" max="8" width="7.7109375" style="1" customWidth="1"/>
    <col min="9" max="9" width="6.8515625" style="1" customWidth="1"/>
    <col min="10" max="10" width="7.7109375" style="1" customWidth="1"/>
    <col min="11" max="11" width="6.57421875" style="1" customWidth="1"/>
    <col min="12" max="12" width="7.7109375" style="1" customWidth="1"/>
    <col min="13" max="13" width="6.140625" style="1" customWidth="1"/>
    <col min="14" max="14" width="9.140625" style="1" customWidth="1"/>
    <col min="15" max="16384" width="9.140625" style="1" hidden="1" customWidth="1"/>
  </cols>
  <sheetData>
    <row r="1" spans="1:13" s="4" customFormat="1" ht="67.5" customHeight="1">
      <c r="A1" s="92" t="s">
        <v>61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</row>
    <row r="2" spans="1:14" ht="20.25" customHeight="1">
      <c r="A2" s="18" t="s">
        <v>43</v>
      </c>
      <c r="B2" s="84" t="s">
        <v>38</v>
      </c>
      <c r="C2" s="93"/>
      <c r="D2" s="88" t="s">
        <v>33</v>
      </c>
      <c r="E2" s="94"/>
      <c r="F2" s="95" t="s">
        <v>46</v>
      </c>
      <c r="G2" s="96"/>
      <c r="H2" s="90" t="s">
        <v>9</v>
      </c>
      <c r="I2" s="97"/>
      <c r="J2" s="88" t="s">
        <v>56</v>
      </c>
      <c r="K2" s="94"/>
      <c r="L2" s="88" t="s">
        <v>47</v>
      </c>
      <c r="M2" s="89"/>
      <c r="N2" s="41"/>
    </row>
    <row r="3" spans="1:14" ht="9">
      <c r="A3" s="61" t="s">
        <v>49</v>
      </c>
      <c r="B3" s="8" t="s">
        <v>3</v>
      </c>
      <c r="C3" s="51" t="s">
        <v>2</v>
      </c>
      <c r="D3" s="16" t="s">
        <v>3</v>
      </c>
      <c r="E3" s="51" t="s">
        <v>2</v>
      </c>
      <c r="F3" s="16" t="s">
        <v>3</v>
      </c>
      <c r="G3" s="50" t="s">
        <v>2</v>
      </c>
      <c r="H3" s="8" t="s">
        <v>3</v>
      </c>
      <c r="I3" s="51" t="s">
        <v>2</v>
      </c>
      <c r="J3" s="16" t="s">
        <v>3</v>
      </c>
      <c r="K3" s="51" t="s">
        <v>2</v>
      </c>
      <c r="L3" s="16" t="s">
        <v>3</v>
      </c>
      <c r="M3" s="55" t="s">
        <v>2</v>
      </c>
      <c r="N3" s="41"/>
    </row>
    <row r="4" spans="1:14" ht="9">
      <c r="A4" s="9">
        <v>5</v>
      </c>
      <c r="B4" s="25">
        <v>1284</v>
      </c>
      <c r="C4" s="52">
        <f>(B4/B9)*100</f>
        <v>51.75332527206772</v>
      </c>
      <c r="D4" s="25">
        <v>318</v>
      </c>
      <c r="E4" s="52">
        <f>(D4/D9)*100</f>
        <v>25.059101654846334</v>
      </c>
      <c r="F4" s="25">
        <v>838</v>
      </c>
      <c r="G4" s="52">
        <f>(F4/F9)*100</f>
        <v>12.727825030376671</v>
      </c>
      <c r="H4" s="25">
        <v>3459</v>
      </c>
      <c r="I4" s="52">
        <f>(H4/H9)*100</f>
        <v>18.233092615044015</v>
      </c>
      <c r="J4" s="25">
        <v>3459</v>
      </c>
      <c r="K4" s="52">
        <f>(J4/J9)*100</f>
        <v>18.233092615044015</v>
      </c>
      <c r="L4" s="25">
        <v>3542</v>
      </c>
      <c r="M4" s="56">
        <f>(L4/L9)*100</f>
        <v>18.67060249855042</v>
      </c>
      <c r="N4" s="41"/>
    </row>
    <row r="5" spans="1:13" ht="9">
      <c r="A5" s="9">
        <v>4</v>
      </c>
      <c r="B5" s="25">
        <v>188</v>
      </c>
      <c r="C5" s="52">
        <f>(B5/B9)*100</f>
        <v>7.577589681580007</v>
      </c>
      <c r="D5" s="25">
        <v>124</v>
      </c>
      <c r="E5" s="52">
        <f>(D5/D9)*100</f>
        <v>9.771473601260835</v>
      </c>
      <c r="F5" s="25">
        <v>1371</v>
      </c>
      <c r="G5" s="52">
        <f>(F5/F9)*100</f>
        <v>20.823207776427704</v>
      </c>
      <c r="H5" s="25">
        <v>3275</v>
      </c>
      <c r="I5" s="52">
        <f>(H5/H9)*100</f>
        <v>17.26319118654789</v>
      </c>
      <c r="J5" s="25">
        <v>3203</v>
      </c>
      <c r="K5" s="52">
        <f>(J5/J9)*100</f>
        <v>16.883664540614625</v>
      </c>
      <c r="L5" s="25">
        <v>3329</v>
      </c>
      <c r="M5" s="56">
        <f>(L5/L9)*100</f>
        <v>17.547836170997837</v>
      </c>
    </row>
    <row r="6" spans="1:13" ht="9">
      <c r="A6" s="9">
        <v>3</v>
      </c>
      <c r="B6" s="25">
        <v>491</v>
      </c>
      <c r="C6" s="52">
        <f>(B6/B9)*100</f>
        <v>19.790407093913746</v>
      </c>
      <c r="D6" s="25">
        <v>364</v>
      </c>
      <c r="E6" s="52">
        <f>(D6/D9)*100</f>
        <v>28.684003152088263</v>
      </c>
      <c r="F6" s="25">
        <v>2112</v>
      </c>
      <c r="G6" s="52">
        <f>(F6/F9)*100</f>
        <v>32.077764277035236</v>
      </c>
      <c r="H6" s="25">
        <v>4576</v>
      </c>
      <c r="I6" s="52">
        <f>(H6/H9)*100</f>
        <v>24.121026830425386</v>
      </c>
      <c r="J6" s="25">
        <v>4426</v>
      </c>
      <c r="K6" s="52">
        <f>(J6/J9)*100</f>
        <v>23.330346318064414</v>
      </c>
      <c r="L6" s="25">
        <v>4316</v>
      </c>
      <c r="M6" s="56">
        <f>(L6/L9)*100</f>
        <v>22.750513942333033</v>
      </c>
    </row>
    <row r="7" spans="1:13" ht="9">
      <c r="A7" s="9">
        <v>2</v>
      </c>
      <c r="B7" s="25">
        <v>160</v>
      </c>
      <c r="C7" s="52">
        <f>(B7/B9)*100</f>
        <v>6.449012494961709</v>
      </c>
      <c r="D7" s="25">
        <v>139</v>
      </c>
      <c r="E7" s="52">
        <f>(D7/D9)*100</f>
        <v>10.95350669818755</v>
      </c>
      <c r="F7" s="25">
        <v>1509</v>
      </c>
      <c r="G7" s="52">
        <f>(F7/F9)*100</f>
        <v>22.919198055893077</v>
      </c>
      <c r="H7" s="25">
        <v>4935</v>
      </c>
      <c r="I7" s="52">
        <f>(H7/H9)*100</f>
        <v>26.013388856675977</v>
      </c>
      <c r="J7" s="25">
        <v>5292</v>
      </c>
      <c r="K7" s="52">
        <f>(J7/J9)*100</f>
        <v>27.89520847609509</v>
      </c>
      <c r="L7" s="25">
        <v>4990</v>
      </c>
      <c r="M7" s="56">
        <f>(L7/L9)*100</f>
        <v>26.30330504454167</v>
      </c>
    </row>
    <row r="8" spans="1:13" ht="9">
      <c r="A8" s="9">
        <v>1</v>
      </c>
      <c r="B8" s="25">
        <v>358</v>
      </c>
      <c r="C8" s="52">
        <f>(B8/B9)*100</f>
        <v>14.429665457476823</v>
      </c>
      <c r="D8" s="25">
        <v>324</v>
      </c>
      <c r="E8" s="52">
        <f>(D8/D9)*100</f>
        <v>25.53191489361702</v>
      </c>
      <c r="F8" s="25">
        <v>754</v>
      </c>
      <c r="G8" s="52">
        <f>(F8/F9)*100</f>
        <v>11.452004860267314</v>
      </c>
      <c r="H8" s="25">
        <v>2726</v>
      </c>
      <c r="I8" s="52">
        <f>(H8/H9)*100</f>
        <v>14.369300511306731</v>
      </c>
      <c r="J8" s="25">
        <v>2591</v>
      </c>
      <c r="K8" s="52">
        <f>(J8/J9)*100</f>
        <v>13.657688050181857</v>
      </c>
      <c r="L8" s="25">
        <v>2794</v>
      </c>
      <c r="M8" s="56">
        <f>(L8/L9)*100</f>
        <v>14.727742343577038</v>
      </c>
    </row>
    <row r="9" spans="1:14" ht="18" customHeight="1">
      <c r="A9" s="9" t="s">
        <v>14</v>
      </c>
      <c r="B9" s="25">
        <f>SUM(B4:B8)</f>
        <v>2481</v>
      </c>
      <c r="C9" s="62" t="s">
        <v>49</v>
      </c>
      <c r="D9" s="25">
        <f>SUM(D4:D8)</f>
        <v>1269</v>
      </c>
      <c r="E9" s="62" t="s">
        <v>49</v>
      </c>
      <c r="F9" s="25">
        <f>SUM(F4:F8)</f>
        <v>6584</v>
      </c>
      <c r="G9" s="62" t="s">
        <v>49</v>
      </c>
      <c r="H9" s="25">
        <f>SUM(H4:H8)</f>
        <v>18971</v>
      </c>
      <c r="I9" s="62" t="s">
        <v>49</v>
      </c>
      <c r="J9" s="25">
        <f>SUM(J4:J8)</f>
        <v>18971</v>
      </c>
      <c r="K9" s="62" t="s">
        <v>49</v>
      </c>
      <c r="L9" s="25">
        <f>SUM(L4:L8)</f>
        <v>18971</v>
      </c>
      <c r="M9" s="65" t="s">
        <v>49</v>
      </c>
      <c r="N9" s="39"/>
    </row>
    <row r="10" spans="1:13" ht="18" customHeight="1">
      <c r="A10" s="9" t="s">
        <v>22</v>
      </c>
      <c r="B10" s="36">
        <f>(B4+B5+B6)</f>
        <v>1963</v>
      </c>
      <c r="C10" s="52">
        <f>(B10/B9)*100</f>
        <v>79.12132204756148</v>
      </c>
      <c r="D10" s="36">
        <f>(D4+D5+D6)</f>
        <v>806</v>
      </c>
      <c r="E10" s="52">
        <f>(D10/D9)*100</f>
        <v>63.51457840819543</v>
      </c>
      <c r="F10" s="36">
        <f>(F4+F5+F6)</f>
        <v>4321</v>
      </c>
      <c r="G10" s="52">
        <f>(F10/F9)*100</f>
        <v>65.6287970838396</v>
      </c>
      <c r="H10" s="36">
        <f>(H4+H5+H6)</f>
        <v>11310</v>
      </c>
      <c r="I10" s="52">
        <f>(H10/H9)*100</f>
        <v>59.617310632017286</v>
      </c>
      <c r="J10" s="36">
        <f>(J4+J5+J6)</f>
        <v>11088</v>
      </c>
      <c r="K10" s="52">
        <f>(J10/J9)*100</f>
        <v>58.44710347372305</v>
      </c>
      <c r="L10" s="36">
        <f>(L4+L5+L6)</f>
        <v>11187</v>
      </c>
      <c r="M10" s="56">
        <f>(L10/L9)*100</f>
        <v>58.9689526118813</v>
      </c>
    </row>
    <row r="11" spans="1:13" ht="18" customHeight="1">
      <c r="A11" s="9" t="s">
        <v>41</v>
      </c>
      <c r="B11" s="37">
        <v>3.76</v>
      </c>
      <c r="C11" s="62" t="s">
        <v>49</v>
      </c>
      <c r="D11" s="44">
        <v>2.98</v>
      </c>
      <c r="E11" s="62" t="s">
        <v>49</v>
      </c>
      <c r="F11" s="37">
        <v>3</v>
      </c>
      <c r="G11" s="62" t="s">
        <v>49</v>
      </c>
      <c r="H11" s="27">
        <v>2.99</v>
      </c>
      <c r="I11" s="62" t="s">
        <v>49</v>
      </c>
      <c r="J11" s="27">
        <v>2.98</v>
      </c>
      <c r="K11" s="62" t="s">
        <v>49</v>
      </c>
      <c r="L11" s="37">
        <v>2.99</v>
      </c>
      <c r="M11" s="65" t="s">
        <v>49</v>
      </c>
    </row>
    <row r="12" spans="1:13" ht="18" customHeight="1">
      <c r="A12" s="9" t="s">
        <v>4</v>
      </c>
      <c r="B12" s="37">
        <v>1.49</v>
      </c>
      <c r="C12" s="62" t="s">
        <v>49</v>
      </c>
      <c r="D12" s="45">
        <v>1.49</v>
      </c>
      <c r="E12" s="62" t="s">
        <v>49</v>
      </c>
      <c r="F12" s="37">
        <v>1.19</v>
      </c>
      <c r="G12" s="62" t="s">
        <v>49</v>
      </c>
      <c r="H12" s="37">
        <v>1.32</v>
      </c>
      <c r="I12" s="62" t="s">
        <v>49</v>
      </c>
      <c r="J12" s="27">
        <v>1.31</v>
      </c>
      <c r="K12" s="62" t="s">
        <v>49</v>
      </c>
      <c r="L12" s="37">
        <v>1.33</v>
      </c>
      <c r="M12" s="65" t="s">
        <v>49</v>
      </c>
    </row>
    <row r="13" spans="1:13" ht="9">
      <c r="A13" s="9"/>
      <c r="B13" s="29"/>
      <c r="C13" s="59"/>
      <c r="D13" s="46"/>
      <c r="E13" s="59"/>
      <c r="F13" s="29"/>
      <c r="G13" s="59"/>
      <c r="H13" s="29"/>
      <c r="I13" s="59"/>
      <c r="J13" s="29"/>
      <c r="K13" s="59"/>
      <c r="L13" s="29"/>
      <c r="M13" s="60"/>
    </row>
    <row r="14" spans="1:14" ht="30" customHeight="1">
      <c r="A14" s="18" t="s">
        <v>43</v>
      </c>
      <c r="B14" s="88" t="s">
        <v>50</v>
      </c>
      <c r="C14" s="89"/>
      <c r="D14" s="94" t="s">
        <v>51</v>
      </c>
      <c r="E14" s="94"/>
      <c r="F14" s="88" t="s">
        <v>24</v>
      </c>
      <c r="G14" s="89"/>
      <c r="H14" s="88" t="s">
        <v>16</v>
      </c>
      <c r="I14" s="89"/>
      <c r="J14" s="88" t="s">
        <v>10</v>
      </c>
      <c r="K14" s="89"/>
      <c r="L14" s="86" t="s">
        <v>59</v>
      </c>
      <c r="M14" s="87"/>
      <c r="N14" s="41"/>
    </row>
    <row r="15" spans="1:13" ht="9">
      <c r="A15" s="69" t="s">
        <v>49</v>
      </c>
      <c r="B15" s="16" t="s">
        <v>3</v>
      </c>
      <c r="C15" s="55" t="s">
        <v>2</v>
      </c>
      <c r="D15" s="16" t="s">
        <v>3</v>
      </c>
      <c r="E15" s="55" t="s">
        <v>2</v>
      </c>
      <c r="F15" s="78" t="s">
        <v>3</v>
      </c>
      <c r="G15" s="55" t="s">
        <v>2</v>
      </c>
      <c r="H15" s="78" t="s">
        <v>3</v>
      </c>
      <c r="I15" s="51" t="s">
        <v>2</v>
      </c>
      <c r="J15" s="16" t="s">
        <v>3</v>
      </c>
      <c r="K15" s="51" t="s">
        <v>2</v>
      </c>
      <c r="L15" s="16" t="s">
        <v>3</v>
      </c>
      <c r="M15" s="55" t="s">
        <v>2</v>
      </c>
    </row>
    <row r="16" spans="1:13" ht="9">
      <c r="A16" s="38">
        <v>5</v>
      </c>
      <c r="B16" s="25">
        <v>7746</v>
      </c>
      <c r="C16" s="56">
        <f>(B16/B21)*100</f>
        <v>4.575202003496669</v>
      </c>
      <c r="D16" s="79">
        <v>2494</v>
      </c>
      <c r="E16" s="56">
        <f>(D16/D21)*100</f>
        <v>9.452340344892932</v>
      </c>
      <c r="F16" s="79">
        <v>8085</v>
      </c>
      <c r="G16" s="56">
        <f>(F16/F21)*100</f>
        <v>34.62971688011308</v>
      </c>
      <c r="H16" s="79">
        <v>17163</v>
      </c>
      <c r="I16" s="52">
        <f>(H16/H21)*100</f>
        <v>32.31594803238561</v>
      </c>
      <c r="J16" s="25">
        <v>55977</v>
      </c>
      <c r="K16" s="52">
        <f>(J16/J21)*100</f>
        <v>19.08198397818306</v>
      </c>
      <c r="L16" s="25">
        <v>329</v>
      </c>
      <c r="M16" s="56">
        <f>(L16/L21)*100</f>
        <v>11.576354679802956</v>
      </c>
    </row>
    <row r="17" spans="1:13" ht="9">
      <c r="A17" s="38">
        <v>4</v>
      </c>
      <c r="B17" s="25">
        <v>23770</v>
      </c>
      <c r="C17" s="56">
        <f>(B17/B21)*100</f>
        <v>14.039833671974671</v>
      </c>
      <c r="D17" s="79">
        <v>4476</v>
      </c>
      <c r="E17" s="56">
        <f>(D17/D21)*100</f>
        <v>16.96418419556566</v>
      </c>
      <c r="F17" s="79">
        <v>5295</v>
      </c>
      <c r="G17" s="56">
        <f>(F17/F21)*100</f>
        <v>22.679573392727118</v>
      </c>
      <c r="H17" s="79">
        <v>14357</v>
      </c>
      <c r="I17" s="52">
        <f>(H17/H21)*100</f>
        <v>27.03257390321973</v>
      </c>
      <c r="J17" s="25">
        <v>76418</v>
      </c>
      <c r="K17" s="52">
        <f>(J17/J21)*100</f>
        <v>26.05011078915971</v>
      </c>
      <c r="L17" s="25">
        <v>462</v>
      </c>
      <c r="M17" s="56">
        <f>(L17/L21)*100</f>
        <v>16.25615763546798</v>
      </c>
    </row>
    <row r="18" spans="1:13" ht="9">
      <c r="A18" s="38">
        <v>3</v>
      </c>
      <c r="B18" s="25">
        <v>35840</v>
      </c>
      <c r="C18" s="56">
        <f>(B18/B21)*100</f>
        <v>21.169021405282802</v>
      </c>
      <c r="D18" s="79">
        <v>9211</v>
      </c>
      <c r="E18" s="56">
        <f>(D18/D21)*100</f>
        <v>34.90998673488724</v>
      </c>
      <c r="F18" s="79">
        <v>3079</v>
      </c>
      <c r="G18" s="56">
        <f>(F18/F21)*100</f>
        <v>13.1879898916349</v>
      </c>
      <c r="H18" s="79">
        <v>9590</v>
      </c>
      <c r="I18" s="52">
        <f>(H18/H21)*100</f>
        <v>18.056863114291094</v>
      </c>
      <c r="J18" s="25">
        <v>55937</v>
      </c>
      <c r="K18" s="52">
        <f>(J18/J21)*100</f>
        <v>19.068348389296062</v>
      </c>
      <c r="L18" s="25">
        <v>1117</v>
      </c>
      <c r="M18" s="56">
        <f>(L18/L21)*100</f>
        <v>39.303307529908516</v>
      </c>
    </row>
    <row r="19" spans="1:13" ht="9">
      <c r="A19" s="38">
        <v>2</v>
      </c>
      <c r="B19" s="25">
        <v>51092</v>
      </c>
      <c r="C19" s="56">
        <f>(B19/B21)*100</f>
        <v>30.177668572508626</v>
      </c>
      <c r="D19" s="79">
        <v>8076</v>
      </c>
      <c r="E19" s="56">
        <f>(D19/D21)*100</f>
        <v>30.608300170551452</v>
      </c>
      <c r="F19" s="79">
        <v>4178</v>
      </c>
      <c r="G19" s="56">
        <f>(F19/F21)*100</f>
        <v>17.895232792221698</v>
      </c>
      <c r="H19" s="79">
        <v>6971</v>
      </c>
      <c r="I19" s="52">
        <f>(H19/H21)*100</f>
        <v>13.125588401430994</v>
      </c>
      <c r="J19" s="25">
        <v>41566</v>
      </c>
      <c r="K19" s="52">
        <f>(J19/J21)*100</f>
        <v>14.169422191920914</v>
      </c>
      <c r="L19" s="25">
        <v>876</v>
      </c>
      <c r="M19" s="56">
        <f>(L19/L21)*100</f>
        <v>30.823363828289935</v>
      </c>
    </row>
    <row r="20" spans="1:13" ht="9">
      <c r="A20" s="38">
        <v>1</v>
      </c>
      <c r="B20" s="25">
        <v>50856</v>
      </c>
      <c r="C20" s="56">
        <f>(B20/B21)*100</f>
        <v>30.038274346737232</v>
      </c>
      <c r="D20" s="79">
        <v>2128</v>
      </c>
      <c r="E20" s="56">
        <f>(D20/D21)*100</f>
        <v>8.065188554102711</v>
      </c>
      <c r="F20" s="79">
        <v>2710</v>
      </c>
      <c r="G20" s="56">
        <f>(F20/F21)*100</f>
        <v>11.607487043303207</v>
      </c>
      <c r="H20" s="79">
        <v>5029</v>
      </c>
      <c r="I20" s="52">
        <f>(H20/H21)*100</f>
        <v>9.469026548672566</v>
      </c>
      <c r="J20" s="25">
        <v>63452</v>
      </c>
      <c r="K20" s="52">
        <f>(J20/J21)*100</f>
        <v>21.630134651440258</v>
      </c>
      <c r="L20" s="25">
        <v>58</v>
      </c>
      <c r="M20" s="56">
        <f>(L20/L21)*100</f>
        <v>2.0408163265306123</v>
      </c>
    </row>
    <row r="21" spans="1:14" ht="18" customHeight="1">
      <c r="A21" s="38" t="s">
        <v>14</v>
      </c>
      <c r="B21" s="25">
        <f>SUM(B16:B20)</f>
        <v>169304</v>
      </c>
      <c r="C21" s="65" t="s">
        <v>49</v>
      </c>
      <c r="D21" s="25">
        <v>26385</v>
      </c>
      <c r="E21" s="65" t="s">
        <v>49</v>
      </c>
      <c r="F21" s="79">
        <f>SUM(F16:F20)</f>
        <v>23347</v>
      </c>
      <c r="G21" s="65" t="s">
        <v>49</v>
      </c>
      <c r="H21" s="79">
        <f>SUM(H16:H20)</f>
        <v>53110</v>
      </c>
      <c r="I21" s="62" t="s">
        <v>49</v>
      </c>
      <c r="J21" s="25">
        <f>SUM(J16:J20)</f>
        <v>293350</v>
      </c>
      <c r="K21" s="62" t="s">
        <v>49</v>
      </c>
      <c r="L21" s="25">
        <f>SUM(L16:L20)</f>
        <v>2842</v>
      </c>
      <c r="M21" s="65" t="s">
        <v>49</v>
      </c>
      <c r="N21" s="39"/>
    </row>
    <row r="22" spans="1:13" ht="18" customHeight="1">
      <c r="A22" s="38" t="s">
        <v>22</v>
      </c>
      <c r="B22" s="36">
        <f>(B16+B17+B18)</f>
        <v>67356</v>
      </c>
      <c r="C22" s="56">
        <f>(B22/B21)*100</f>
        <v>39.784057080754145</v>
      </c>
      <c r="D22" s="36">
        <f>(D16+D17+D18)</f>
        <v>16181</v>
      </c>
      <c r="E22" s="56">
        <f>(D22/D21)*100</f>
        <v>61.326511275345844</v>
      </c>
      <c r="F22" s="80">
        <f>(F16+F17+F18)</f>
        <v>16459</v>
      </c>
      <c r="G22" s="56">
        <f>(F22/F21)*100</f>
        <v>70.4972801644751</v>
      </c>
      <c r="H22" s="80">
        <f>(H16+H17+H18)</f>
        <v>41110</v>
      </c>
      <c r="I22" s="52">
        <f>(H22/H21)*100</f>
        <v>77.40538504989645</v>
      </c>
      <c r="J22" s="36">
        <f>(J16+J17+J18)</f>
        <v>188332</v>
      </c>
      <c r="K22" s="52">
        <f>(J22/J21)*100</f>
        <v>64.20044315663883</v>
      </c>
      <c r="L22" s="36">
        <f>(L16+L17+L18)</f>
        <v>1908</v>
      </c>
      <c r="M22" s="56">
        <f>(L22/L21)*100</f>
        <v>67.13581984517946</v>
      </c>
    </row>
    <row r="23" spans="1:13" ht="18" customHeight="1">
      <c r="A23" s="38" t="s">
        <v>41</v>
      </c>
      <c r="B23" s="37">
        <v>2.33</v>
      </c>
      <c r="C23" s="65" t="s">
        <v>49</v>
      </c>
      <c r="D23" s="81">
        <v>2.89</v>
      </c>
      <c r="E23" s="65" t="s">
        <v>49</v>
      </c>
      <c r="F23" s="81">
        <v>3.51</v>
      </c>
      <c r="G23" s="65" t="s">
        <v>49</v>
      </c>
      <c r="H23" s="81">
        <v>3.6</v>
      </c>
      <c r="I23" s="62" t="s">
        <v>49</v>
      </c>
      <c r="J23" s="37">
        <v>3.07</v>
      </c>
      <c r="K23" s="62" t="s">
        <v>49</v>
      </c>
      <c r="L23" s="37">
        <v>3.05</v>
      </c>
      <c r="M23" s="65" t="s">
        <v>49</v>
      </c>
    </row>
    <row r="24" spans="1:13" ht="18" customHeight="1">
      <c r="A24" s="38" t="s">
        <v>4</v>
      </c>
      <c r="B24" s="37">
        <v>1.17</v>
      </c>
      <c r="C24" s="65" t="s">
        <v>49</v>
      </c>
      <c r="D24" s="81">
        <v>1.08</v>
      </c>
      <c r="E24" s="65" t="s">
        <v>49</v>
      </c>
      <c r="F24" s="81">
        <v>1.41</v>
      </c>
      <c r="G24" s="65" t="s">
        <v>49</v>
      </c>
      <c r="H24" s="81">
        <v>1.31</v>
      </c>
      <c r="I24" s="62" t="s">
        <v>49</v>
      </c>
      <c r="J24" s="27">
        <v>1.42</v>
      </c>
      <c r="K24" s="62" t="s">
        <v>49</v>
      </c>
      <c r="L24" s="47">
        <v>1.01</v>
      </c>
      <c r="M24" s="65" t="s">
        <v>49</v>
      </c>
    </row>
    <row r="25" spans="1:13" ht="9">
      <c r="A25" s="38"/>
      <c r="B25" s="29"/>
      <c r="C25" s="35"/>
      <c r="D25" s="30"/>
      <c r="E25" s="35"/>
      <c r="F25" s="30"/>
      <c r="G25" s="35"/>
      <c r="H25" s="30"/>
      <c r="I25" s="30"/>
      <c r="J25" s="29"/>
      <c r="K25" s="30"/>
      <c r="L25" s="29"/>
      <c r="M25" s="35"/>
    </row>
    <row r="26" spans="1:15" ht="30" customHeight="1">
      <c r="A26" s="18" t="s">
        <v>43</v>
      </c>
      <c r="B26" s="86" t="s">
        <v>52</v>
      </c>
      <c r="C26" s="87"/>
      <c r="D26" s="88" t="s">
        <v>20</v>
      </c>
      <c r="E26" s="89"/>
      <c r="F26" s="86" t="s">
        <v>21</v>
      </c>
      <c r="G26" s="87"/>
      <c r="H26" s="84" t="s">
        <v>57</v>
      </c>
      <c r="I26" s="85"/>
      <c r="J26" s="88" t="s">
        <v>11</v>
      </c>
      <c r="K26" s="89"/>
      <c r="L26" s="88" t="s">
        <v>17</v>
      </c>
      <c r="M26" s="89"/>
      <c r="N26" s="82"/>
      <c r="O26" s="2"/>
    </row>
    <row r="27" spans="1:15" ht="9">
      <c r="A27" s="61" t="s">
        <v>49</v>
      </c>
      <c r="B27" s="16" t="s">
        <v>3</v>
      </c>
      <c r="C27" s="55" t="s">
        <v>2</v>
      </c>
      <c r="D27" s="16" t="s">
        <v>3</v>
      </c>
      <c r="E27" s="51" t="s">
        <v>2</v>
      </c>
      <c r="F27" s="16" t="s">
        <v>3</v>
      </c>
      <c r="G27" s="55" t="s">
        <v>2</v>
      </c>
      <c r="H27" s="16" t="s">
        <v>3</v>
      </c>
      <c r="I27" s="50" t="s">
        <v>2</v>
      </c>
      <c r="J27" s="16" t="s">
        <v>3</v>
      </c>
      <c r="K27" s="51" t="s">
        <v>2</v>
      </c>
      <c r="L27" s="16" t="s">
        <v>3</v>
      </c>
      <c r="M27" s="55" t="s">
        <v>2</v>
      </c>
      <c r="N27" s="2"/>
      <c r="O27" s="2"/>
    </row>
    <row r="28" spans="1:15" ht="9">
      <c r="A28" s="9">
        <v>5</v>
      </c>
      <c r="B28" s="25">
        <v>814</v>
      </c>
      <c r="C28" s="56">
        <f>(B28/B33)*100</f>
        <v>6.613584660383491</v>
      </c>
      <c r="D28" s="25">
        <v>43174</v>
      </c>
      <c r="E28" s="52">
        <f>(D28/D33)*100</f>
        <v>27.807906838939054</v>
      </c>
      <c r="F28" s="25">
        <v>9839</v>
      </c>
      <c r="G28" s="56">
        <f>(F28/F33)*100</f>
        <v>19.386046145055467</v>
      </c>
      <c r="H28" s="25">
        <v>2110</v>
      </c>
      <c r="I28" s="52">
        <f>(H28/H33)*100</f>
        <v>8.76937783134533</v>
      </c>
      <c r="J28" s="25">
        <v>29627</v>
      </c>
      <c r="K28" s="52">
        <f>(J28/J33)*100</f>
        <v>14.342839714760148</v>
      </c>
      <c r="L28" s="25">
        <v>3121</v>
      </c>
      <c r="M28" s="56">
        <f>(L28/L33)*100</f>
        <v>16.955506057478136</v>
      </c>
      <c r="N28" s="2"/>
      <c r="O28" s="2"/>
    </row>
    <row r="29" spans="1:15" ht="9">
      <c r="A29" s="9">
        <v>4</v>
      </c>
      <c r="B29" s="25">
        <v>1553</v>
      </c>
      <c r="C29" s="56">
        <f>(B29/B33)*100</f>
        <v>12.61780955476113</v>
      </c>
      <c r="D29" s="25">
        <v>53845</v>
      </c>
      <c r="E29" s="52">
        <f>(D29/D33)*100</f>
        <v>34.68098262247356</v>
      </c>
      <c r="F29" s="25">
        <v>16362</v>
      </c>
      <c r="G29" s="56">
        <f>(F29/F33)*100</f>
        <v>32.238488365219794</v>
      </c>
      <c r="H29" s="25">
        <v>5847</v>
      </c>
      <c r="I29" s="52">
        <f>(H29/H33)*100</f>
        <v>24.300735630273056</v>
      </c>
      <c r="J29" s="25">
        <v>44884</v>
      </c>
      <c r="K29" s="52">
        <f>(J29/J33)*100</f>
        <v>21.72896404486767</v>
      </c>
      <c r="L29" s="25">
        <v>5006</v>
      </c>
      <c r="M29" s="56">
        <f>(L29/L33)*100</f>
        <v>27.196175368066495</v>
      </c>
      <c r="N29" s="2"/>
      <c r="O29" s="2"/>
    </row>
    <row r="30" spans="1:15" ht="9">
      <c r="A30" s="9">
        <v>3</v>
      </c>
      <c r="B30" s="25">
        <v>6623</v>
      </c>
      <c r="C30" s="56">
        <f>(B30/B33)*100</f>
        <v>53.810529736756585</v>
      </c>
      <c r="D30" s="25">
        <v>41801</v>
      </c>
      <c r="E30" s="52">
        <f>(D30/D33)*100</f>
        <v>26.92357237630267</v>
      </c>
      <c r="F30" s="25">
        <v>16443</v>
      </c>
      <c r="G30" s="56">
        <f>(F30/F33)*100</f>
        <v>32.39808484227533</v>
      </c>
      <c r="H30" s="25">
        <v>8880</v>
      </c>
      <c r="I30" s="52">
        <f>(H30/H33)*100</f>
        <v>36.90619674992727</v>
      </c>
      <c r="J30" s="25">
        <v>51367</v>
      </c>
      <c r="K30" s="52">
        <f>(J30/J33)*100</f>
        <v>24.867473845751658</v>
      </c>
      <c r="L30" s="25">
        <v>7138</v>
      </c>
      <c r="M30" s="56">
        <f>(L30/L33)*100</f>
        <v>38.77872548486989</v>
      </c>
      <c r="N30" s="2"/>
      <c r="O30" s="2"/>
    </row>
    <row r="31" spans="1:15" ht="9">
      <c r="A31" s="9">
        <v>2</v>
      </c>
      <c r="B31" s="25">
        <v>2684</v>
      </c>
      <c r="C31" s="56">
        <f>(B31/B33)*100</f>
        <v>21.806954826129346</v>
      </c>
      <c r="D31" s="25">
        <v>14302</v>
      </c>
      <c r="E31" s="52">
        <f>(D31/D33)*100</f>
        <v>9.211763645029563</v>
      </c>
      <c r="F31" s="25">
        <v>6968</v>
      </c>
      <c r="G31" s="56">
        <f>(F31/F33)*100</f>
        <v>13.7292376805312</v>
      </c>
      <c r="H31" s="25">
        <v>5404</v>
      </c>
      <c r="I31" s="52">
        <f>(H31/H33)*100</f>
        <v>22.459581896014296</v>
      </c>
      <c r="J31" s="25">
        <v>32120</v>
      </c>
      <c r="K31" s="52">
        <f>(J31/J33)*100</f>
        <v>15.549735431805308</v>
      </c>
      <c r="L31" s="25">
        <v>2694</v>
      </c>
      <c r="M31" s="56">
        <f>(L31/L33)*100</f>
        <v>14.635736404628673</v>
      </c>
      <c r="N31" s="2"/>
      <c r="O31" s="2"/>
    </row>
    <row r="32" spans="1:15" ht="9">
      <c r="A32" s="9">
        <v>1</v>
      </c>
      <c r="B32" s="25">
        <v>634</v>
      </c>
      <c r="C32" s="56">
        <f>(B32/B33)*100</f>
        <v>5.151121221969451</v>
      </c>
      <c r="D32" s="25">
        <v>2136</v>
      </c>
      <c r="E32" s="52">
        <f>(D32/D33)*100</f>
        <v>1.3757745172551497</v>
      </c>
      <c r="F32" s="25">
        <v>1141</v>
      </c>
      <c r="G32" s="56">
        <f>(F32/F33)*100</f>
        <v>2.248142966918212</v>
      </c>
      <c r="H32" s="25">
        <v>1820</v>
      </c>
      <c r="I32" s="52">
        <f>(H32/H33)*100</f>
        <v>7.564107892440049</v>
      </c>
      <c r="J32" s="25">
        <v>48565</v>
      </c>
      <c r="K32" s="52">
        <f>(J32/J33)*100</f>
        <v>23.51098696281522</v>
      </c>
      <c r="L32" s="25">
        <v>448</v>
      </c>
      <c r="M32" s="56">
        <f>(L32/L33)*100</f>
        <v>2.43385668495681</v>
      </c>
      <c r="N32" s="2"/>
      <c r="O32" s="2"/>
    </row>
    <row r="33" spans="1:15" ht="18" customHeight="1">
      <c r="A33" s="9" t="s">
        <v>14</v>
      </c>
      <c r="B33" s="25">
        <f>SUM(B28:B32)</f>
        <v>12308</v>
      </c>
      <c r="C33" s="65" t="s">
        <v>49</v>
      </c>
      <c r="D33" s="25">
        <f>SUM(D28:D32)</f>
        <v>155258</v>
      </c>
      <c r="E33" s="62" t="s">
        <v>49</v>
      </c>
      <c r="F33" s="25">
        <f>SUM(F28:F32)</f>
        <v>50753</v>
      </c>
      <c r="G33" s="65" t="s">
        <v>49</v>
      </c>
      <c r="H33" s="25">
        <f>SUM(H28:H32)</f>
        <v>24061</v>
      </c>
      <c r="I33" s="62" t="s">
        <v>49</v>
      </c>
      <c r="J33" s="25">
        <f>SUM(J28:J32)</f>
        <v>206563</v>
      </c>
      <c r="K33" s="62" t="s">
        <v>49</v>
      </c>
      <c r="L33" s="25">
        <f>SUM(L28:L32)</f>
        <v>18407</v>
      </c>
      <c r="M33" s="65" t="s">
        <v>49</v>
      </c>
      <c r="N33" s="40"/>
      <c r="O33" s="2"/>
    </row>
    <row r="34" spans="1:15" ht="18" customHeight="1">
      <c r="A34" s="9" t="s">
        <v>22</v>
      </c>
      <c r="B34" s="36">
        <f>(B28+B29+B30)</f>
        <v>8990</v>
      </c>
      <c r="C34" s="56">
        <f>(B34/B33)*100</f>
        <v>73.0419239519012</v>
      </c>
      <c r="D34" s="36">
        <f>(D28+D29+D30)</f>
        <v>138820</v>
      </c>
      <c r="E34" s="52">
        <f>(D34/D33)*100</f>
        <v>89.41246183771528</v>
      </c>
      <c r="F34" s="36">
        <f>(F28+F29+F30)</f>
        <v>42644</v>
      </c>
      <c r="G34" s="56">
        <f>(F34/F33)*100</f>
        <v>84.02261935255059</v>
      </c>
      <c r="H34" s="36">
        <f>(H28+H29+H30)</f>
        <v>16837</v>
      </c>
      <c r="I34" s="52">
        <f>(H34/H33)*100</f>
        <v>69.97631021154565</v>
      </c>
      <c r="J34" s="36">
        <f>(J28+J29+J30)</f>
        <v>125878</v>
      </c>
      <c r="K34" s="52">
        <f>(J34/J33)*100</f>
        <v>60.93927760537947</v>
      </c>
      <c r="L34" s="36">
        <f>(L28+L29+L30)</f>
        <v>15265</v>
      </c>
      <c r="M34" s="56">
        <f>(L34/L33)*100</f>
        <v>82.93040691041452</v>
      </c>
      <c r="N34" s="2"/>
      <c r="O34" s="2"/>
    </row>
    <row r="35" spans="1:15" ht="18" customHeight="1">
      <c r="A35" s="9" t="s">
        <v>41</v>
      </c>
      <c r="B35" s="37">
        <v>2.94</v>
      </c>
      <c r="C35" s="65" t="s">
        <v>49</v>
      </c>
      <c r="D35" s="37">
        <v>3.78</v>
      </c>
      <c r="E35" s="62" t="s">
        <v>49</v>
      </c>
      <c r="F35" s="37">
        <v>3.53</v>
      </c>
      <c r="G35" s="65" t="s">
        <v>49</v>
      </c>
      <c r="H35" s="37">
        <v>3.04</v>
      </c>
      <c r="I35" s="70" t="s">
        <v>49</v>
      </c>
      <c r="J35" s="37">
        <v>2.88</v>
      </c>
      <c r="K35" s="70" t="s">
        <v>49</v>
      </c>
      <c r="L35" s="27">
        <v>3.42</v>
      </c>
      <c r="M35" s="65" t="s">
        <v>49</v>
      </c>
      <c r="N35" s="2"/>
      <c r="O35" s="2"/>
    </row>
    <row r="36" spans="1:15" ht="18" customHeight="1">
      <c r="A36" s="9" t="s">
        <v>4</v>
      </c>
      <c r="B36" s="28">
        <v>0.9</v>
      </c>
      <c r="C36" s="65" t="s">
        <v>49</v>
      </c>
      <c r="D36" s="37">
        <v>1</v>
      </c>
      <c r="E36" s="62" t="s">
        <v>49</v>
      </c>
      <c r="F36" s="47">
        <v>1.02</v>
      </c>
      <c r="G36" s="65" t="s">
        <v>49</v>
      </c>
      <c r="H36" s="37">
        <v>1.06</v>
      </c>
      <c r="I36" s="70" t="s">
        <v>49</v>
      </c>
      <c r="J36" s="37">
        <v>1.37</v>
      </c>
      <c r="K36" s="70" t="s">
        <v>49</v>
      </c>
      <c r="L36" s="28">
        <v>1.01</v>
      </c>
      <c r="M36" s="65" t="s">
        <v>49</v>
      </c>
      <c r="N36" s="2"/>
      <c r="O36" s="2"/>
    </row>
    <row r="37" spans="1:15" ht="9">
      <c r="A37" s="19"/>
      <c r="B37" s="29"/>
      <c r="C37" s="35"/>
      <c r="D37" s="29"/>
      <c r="E37" s="30"/>
      <c r="F37" s="29"/>
      <c r="G37" s="35"/>
      <c r="H37" s="29"/>
      <c r="I37" s="59"/>
      <c r="J37" s="29"/>
      <c r="K37" s="59"/>
      <c r="L37" s="29"/>
      <c r="M37" s="60"/>
      <c r="N37" s="2"/>
      <c r="O37" s="2"/>
    </row>
    <row r="38" spans="1:15" ht="30" customHeight="1">
      <c r="A38" s="5" t="s">
        <v>43</v>
      </c>
      <c r="B38" s="84" t="s">
        <v>18</v>
      </c>
      <c r="C38" s="85"/>
      <c r="D38" s="84" t="s">
        <v>19</v>
      </c>
      <c r="E38" s="85"/>
      <c r="F38" s="84" t="s">
        <v>12</v>
      </c>
      <c r="G38" s="85"/>
      <c r="H38" s="90" t="s">
        <v>15</v>
      </c>
      <c r="I38" s="91"/>
      <c r="J38" s="58"/>
      <c r="K38" s="58"/>
      <c r="L38" s="58"/>
      <c r="M38" s="58"/>
      <c r="N38" s="2"/>
      <c r="O38" s="2"/>
    </row>
    <row r="39" spans="1:14" ht="9">
      <c r="A39" s="61" t="s">
        <v>49</v>
      </c>
      <c r="B39" s="8" t="s">
        <v>3</v>
      </c>
      <c r="C39" s="53" t="s">
        <v>2</v>
      </c>
      <c r="D39" s="8" t="s">
        <v>3</v>
      </c>
      <c r="E39" s="50" t="s">
        <v>2</v>
      </c>
      <c r="F39" s="8" t="s">
        <v>3</v>
      </c>
      <c r="G39" s="53" t="s">
        <v>2</v>
      </c>
      <c r="H39" s="8" t="s">
        <v>3</v>
      </c>
      <c r="I39" s="53" t="s">
        <v>2</v>
      </c>
      <c r="J39" s="12"/>
      <c r="K39" s="12"/>
      <c r="L39" s="12"/>
      <c r="M39" s="12"/>
      <c r="N39" s="39"/>
    </row>
    <row r="40" spans="1:13" ht="9">
      <c r="A40" s="9">
        <v>5</v>
      </c>
      <c r="B40" s="25">
        <v>4449</v>
      </c>
      <c r="C40" s="56">
        <f>(B40/B45)*100</f>
        <v>14.386418755052546</v>
      </c>
      <c r="D40" s="25">
        <v>668</v>
      </c>
      <c r="E40" s="52">
        <f>(D40/D45)*100</f>
        <v>13.225103939813899</v>
      </c>
      <c r="F40" s="25">
        <v>58338</v>
      </c>
      <c r="G40" s="56">
        <f>(F40/F45)*100</f>
        <v>11.922966087665623</v>
      </c>
      <c r="H40" s="20">
        <v>18953</v>
      </c>
      <c r="I40" s="54">
        <f>(H40/H45)*100</f>
        <v>6.641995297020162</v>
      </c>
      <c r="J40" s="33"/>
      <c r="K40" s="11"/>
      <c r="L40" s="33"/>
      <c r="M40" s="11"/>
    </row>
    <row r="41" spans="1:13" ht="9">
      <c r="A41" s="9">
        <v>4</v>
      </c>
      <c r="B41" s="25">
        <v>10198</v>
      </c>
      <c r="C41" s="56">
        <f>(B41/B45)*100</f>
        <v>32.9765561843169</v>
      </c>
      <c r="D41" s="25">
        <v>1300</v>
      </c>
      <c r="E41" s="52">
        <f>(D41/D45)*100</f>
        <v>25.737477727182736</v>
      </c>
      <c r="F41" s="25">
        <v>87745</v>
      </c>
      <c r="G41" s="56">
        <f>(F41/F45)*100</f>
        <v>17.933090941791285</v>
      </c>
      <c r="H41" s="20">
        <v>44424</v>
      </c>
      <c r="I41" s="54">
        <f>(H41/H45)*100</f>
        <v>15.568194959891501</v>
      </c>
      <c r="J41" s="33"/>
      <c r="K41" s="11"/>
      <c r="L41" s="33"/>
      <c r="M41" s="11"/>
    </row>
    <row r="42" spans="1:13" ht="9">
      <c r="A42" s="9">
        <v>3</v>
      </c>
      <c r="B42" s="25">
        <v>10828</v>
      </c>
      <c r="C42" s="56">
        <f>(B42/B45)*100</f>
        <v>35.01374292643492</v>
      </c>
      <c r="D42" s="25">
        <v>1808</v>
      </c>
      <c r="E42" s="52">
        <f>(D42/D45)*100</f>
        <v>35.794892100574145</v>
      </c>
      <c r="F42" s="25">
        <v>110297</v>
      </c>
      <c r="G42" s="56">
        <f>(F42/F45)*100</f>
        <v>22.5422090330703</v>
      </c>
      <c r="H42" s="20">
        <v>83774</v>
      </c>
      <c r="I42" s="54">
        <f>(H42/H45)*100</f>
        <v>29.35822898815844</v>
      </c>
      <c r="J42" s="33"/>
      <c r="K42" s="11"/>
      <c r="L42" s="33"/>
      <c r="M42" s="11"/>
    </row>
    <row r="43" spans="1:13" ht="9">
      <c r="A43" s="9">
        <v>2</v>
      </c>
      <c r="B43" s="25">
        <v>4778</v>
      </c>
      <c r="C43" s="56">
        <f>(B43/B45)*100</f>
        <v>15.450282942603073</v>
      </c>
      <c r="D43" s="25">
        <v>1126</v>
      </c>
      <c r="E43" s="52">
        <f>(D43/D45)*100</f>
        <v>22.29261532369828</v>
      </c>
      <c r="F43" s="25">
        <v>113885</v>
      </c>
      <c r="G43" s="56">
        <f>(F43/F45)*100</f>
        <v>23.275514979838174</v>
      </c>
      <c r="H43" s="20">
        <v>81877</v>
      </c>
      <c r="I43" s="54">
        <f>(H43/H45)*100</f>
        <v>28.69343370095076</v>
      </c>
      <c r="J43" s="33"/>
      <c r="K43" s="11"/>
      <c r="L43" s="33"/>
      <c r="M43" s="11"/>
    </row>
    <row r="44" spans="1:13" ht="9">
      <c r="A44" s="9">
        <v>1</v>
      </c>
      <c r="B44" s="25">
        <v>672</v>
      </c>
      <c r="C44" s="56">
        <f>(B44/B45)*100</f>
        <v>2.1729991915925626</v>
      </c>
      <c r="D44" s="25">
        <v>149</v>
      </c>
      <c r="E44" s="52">
        <f>(D44/D45)*100</f>
        <v>2.9499109087309443</v>
      </c>
      <c r="F44" s="25">
        <v>119026</v>
      </c>
      <c r="G44" s="56">
        <f>(F44/F45)*100</f>
        <v>24.32621895763462</v>
      </c>
      <c r="H44" s="20">
        <v>56323</v>
      </c>
      <c r="I44" s="54">
        <f>(H44/H45)*100</f>
        <v>19.738147053979134</v>
      </c>
      <c r="J44" s="33"/>
      <c r="K44" s="11"/>
      <c r="L44" s="33"/>
      <c r="M44" s="11"/>
    </row>
    <row r="45" spans="1:13" ht="18" customHeight="1">
      <c r="A45" s="9" t="s">
        <v>14</v>
      </c>
      <c r="B45" s="25">
        <f>SUM(B40:B44)</f>
        <v>30925</v>
      </c>
      <c r="C45" s="65" t="s">
        <v>49</v>
      </c>
      <c r="D45" s="25">
        <f>SUM(D40:D44)</f>
        <v>5051</v>
      </c>
      <c r="E45" s="62" t="s">
        <v>49</v>
      </c>
      <c r="F45" s="25">
        <f>SUM(F40:F44)</f>
        <v>489291</v>
      </c>
      <c r="G45" s="65" t="s">
        <v>49</v>
      </c>
      <c r="H45" s="20">
        <f>SUM(H40:H44)</f>
        <v>285351</v>
      </c>
      <c r="I45" s="63" t="s">
        <v>49</v>
      </c>
      <c r="J45" s="33"/>
      <c r="K45" s="12"/>
      <c r="L45" s="33"/>
      <c r="M45" s="12"/>
    </row>
    <row r="46" spans="1:13" ht="18" customHeight="1">
      <c r="A46" s="9" t="s">
        <v>22</v>
      </c>
      <c r="B46" s="36">
        <f>(B40+B41+B42)</f>
        <v>25475</v>
      </c>
      <c r="C46" s="56">
        <f>(B46/B45)*100</f>
        <v>82.37671786580437</v>
      </c>
      <c r="D46" s="36">
        <f>(D40+D41+D42)</f>
        <v>3776</v>
      </c>
      <c r="E46" s="52">
        <f>(D46/D45)*100</f>
        <v>74.75747376757079</v>
      </c>
      <c r="F46" s="36">
        <f>(F40+F41+F42)</f>
        <v>256380</v>
      </c>
      <c r="G46" s="56">
        <f>(F46/F45)*100</f>
        <v>52.39826606252721</v>
      </c>
      <c r="H46" s="10">
        <f>(H40+H41+H42)</f>
        <v>147151</v>
      </c>
      <c r="I46" s="54">
        <f>(H46/H45)*100</f>
        <v>51.56841924507011</v>
      </c>
      <c r="J46" s="32"/>
      <c r="K46" s="11"/>
      <c r="L46" s="32"/>
      <c r="M46" s="11"/>
    </row>
    <row r="47" spans="1:13" ht="18" customHeight="1">
      <c r="A47" s="9" t="s">
        <v>41</v>
      </c>
      <c r="B47" s="27">
        <v>3.42</v>
      </c>
      <c r="C47" s="65" t="s">
        <v>49</v>
      </c>
      <c r="D47" s="37">
        <v>3.24</v>
      </c>
      <c r="E47" s="70" t="s">
        <v>49</v>
      </c>
      <c r="F47" s="37">
        <v>2.7</v>
      </c>
      <c r="G47" s="65" t="s">
        <v>49</v>
      </c>
      <c r="H47" s="21">
        <v>2.61</v>
      </c>
      <c r="I47" s="63" t="s">
        <v>49</v>
      </c>
      <c r="J47" s="34"/>
      <c r="K47" s="31"/>
      <c r="L47" s="34"/>
      <c r="M47" s="31"/>
    </row>
    <row r="48" spans="1:13" ht="18" customHeight="1">
      <c r="A48" s="9" t="s">
        <v>4</v>
      </c>
      <c r="B48" s="37">
        <v>0.99</v>
      </c>
      <c r="C48" s="65" t="s">
        <v>49</v>
      </c>
      <c r="D48" s="37">
        <v>1.03</v>
      </c>
      <c r="E48" s="70" t="s">
        <v>49</v>
      </c>
      <c r="F48" s="37">
        <v>1.33</v>
      </c>
      <c r="G48" s="65" t="s">
        <v>49</v>
      </c>
      <c r="H48" s="21">
        <v>1.16</v>
      </c>
      <c r="I48" s="63" t="s">
        <v>49</v>
      </c>
      <c r="J48" s="34"/>
      <c r="K48" s="31"/>
      <c r="L48" s="34"/>
      <c r="M48" s="31"/>
    </row>
    <row r="49" spans="1:13" ht="9">
      <c r="A49" s="61"/>
      <c r="B49" s="29"/>
      <c r="C49" s="60"/>
      <c r="D49" s="29"/>
      <c r="E49" s="59"/>
      <c r="F49" s="29"/>
      <c r="G49" s="60"/>
      <c r="H49" s="71"/>
      <c r="I49" s="72"/>
      <c r="J49" s="31"/>
      <c r="K49" s="31"/>
      <c r="L49" s="31"/>
      <c r="M49" s="31"/>
    </row>
    <row r="50" ht="18" customHeight="1">
      <c r="A50" s="57" t="s">
        <v>60</v>
      </c>
    </row>
    <row r="51" ht="9">
      <c r="A51" s="57" t="s">
        <v>36</v>
      </c>
    </row>
    <row r="52" ht="9">
      <c r="A52" s="57" t="s">
        <v>44</v>
      </c>
    </row>
    <row r="53" ht="9">
      <c r="A53" s="57" t="s">
        <v>26</v>
      </c>
    </row>
    <row r="54" ht="9">
      <c r="A54" s="68" t="s">
        <v>48</v>
      </c>
    </row>
    <row r="55" ht="9"/>
  </sheetData>
  <sheetProtection/>
  <mergeCells count="23">
    <mergeCell ref="L2:M2"/>
    <mergeCell ref="H14:I14"/>
    <mergeCell ref="J14:K14"/>
    <mergeCell ref="D38:E38"/>
    <mergeCell ref="F38:G38"/>
    <mergeCell ref="L26:M26"/>
    <mergeCell ref="A1:M1"/>
    <mergeCell ref="L14:M14"/>
    <mergeCell ref="B2:C2"/>
    <mergeCell ref="D2:E2"/>
    <mergeCell ref="F2:G2"/>
    <mergeCell ref="H2:I2"/>
    <mergeCell ref="B14:C14"/>
    <mergeCell ref="D14:E14"/>
    <mergeCell ref="F14:G14"/>
    <mergeCell ref="J2:K2"/>
    <mergeCell ref="B38:C38"/>
    <mergeCell ref="B26:C26"/>
    <mergeCell ref="F26:G26"/>
    <mergeCell ref="H26:I26"/>
    <mergeCell ref="J26:K26"/>
    <mergeCell ref="D26:E26"/>
    <mergeCell ref="H38:I38"/>
  </mergeCells>
  <printOptions/>
  <pageMargins left="0.25" right="0.25" top="0.25" bottom="0" header="0.5" footer="0.25"/>
  <pageSetup horizontalDpi="600" verticalDpi="600" orientation="portrait" scale="95" r:id="rId1"/>
  <headerFooter scaleWithDoc="0">
    <oddFooter>&amp;C&amp;"Serifa Std 45 Light,Regular"&amp;7© 2016 The College Board. College Board, Advanced Placement Program, AP, AP Central and the acorn logo are registered trademarks of the College Board.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STUDENT SCORE DISTRIBUTIONS* AP Exams - May 2014</dc:title>
  <dc:subject>A P</dc:subject>
  <dc:creator>E T S</dc:creator>
  <cp:keywords/>
  <dc:description/>
  <cp:lastModifiedBy>Amanda Ermert</cp:lastModifiedBy>
  <cp:lastPrinted>2016-08-16T15:15:12Z</cp:lastPrinted>
  <dcterms:created xsi:type="dcterms:W3CDTF">1999-07-29T16:09:51Z</dcterms:created>
  <dcterms:modified xsi:type="dcterms:W3CDTF">2016-08-16T15:17:02Z</dcterms:modified>
  <cp:category/>
  <cp:version/>
  <cp:contentType/>
  <cp:contentStatus/>
</cp:coreProperties>
</file>