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20" windowWidth="9720" windowHeight="597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<sst xmlns="http://schemas.openxmlformats.org/spreadsheetml/2006/main" count="63" uniqueCount="53">
  <si>
    <t>SUBJECT</t>
  </si>
  <si>
    <t>%</t>
  </si>
  <si>
    <t>Art:</t>
  </si>
  <si>
    <t xml:space="preserve">    History</t>
  </si>
  <si>
    <t xml:space="preserve">    Studio-Drawing</t>
  </si>
  <si>
    <t>Biology</t>
  </si>
  <si>
    <t>Calculus:</t>
  </si>
  <si>
    <t xml:space="preserve">    Calculus AB</t>
  </si>
  <si>
    <t xml:space="preserve">    Calculus BC</t>
  </si>
  <si>
    <t>Chemistry</t>
  </si>
  <si>
    <t>Economics:</t>
  </si>
  <si>
    <t xml:space="preserve">    Micro.</t>
  </si>
  <si>
    <t xml:space="preserve">    Macro.</t>
  </si>
  <si>
    <t>English:</t>
  </si>
  <si>
    <t xml:space="preserve">    Lang./Comp.</t>
  </si>
  <si>
    <t xml:space="preserve">    Lit./Comp.</t>
  </si>
  <si>
    <t>Environmental Science</t>
  </si>
  <si>
    <t>European History</t>
  </si>
  <si>
    <t>French:</t>
  </si>
  <si>
    <t xml:space="preserve">    Language</t>
  </si>
  <si>
    <t xml:space="preserve">    Literature</t>
  </si>
  <si>
    <t>Government &amp; Politics:</t>
  </si>
  <si>
    <t xml:space="preserve">    United States</t>
  </si>
  <si>
    <t xml:space="preserve">    Comparative</t>
  </si>
  <si>
    <t>Latin:</t>
  </si>
  <si>
    <t xml:space="preserve">    Vergil</t>
  </si>
  <si>
    <t xml:space="preserve">    Literature**</t>
  </si>
  <si>
    <t>Music:</t>
  </si>
  <si>
    <t xml:space="preserve">    Theory</t>
  </si>
  <si>
    <t>Physics:</t>
  </si>
  <si>
    <t xml:space="preserve">    B</t>
  </si>
  <si>
    <t xml:space="preserve">    C</t>
  </si>
  <si>
    <t>Psychology</t>
  </si>
  <si>
    <t>Spanish:</t>
  </si>
  <si>
    <t>Statistics</t>
  </si>
  <si>
    <t>United States History</t>
  </si>
  <si>
    <t>TOTAL SCHOOLS</t>
  </si>
  <si>
    <t>Exams Per School</t>
  </si>
  <si>
    <t>Intl. English Language</t>
  </si>
  <si>
    <t>Human Geography</t>
  </si>
  <si>
    <t xml:space="preserve">    Studio-3-D Design</t>
  </si>
  <si>
    <t>World History</t>
  </si>
  <si>
    <t>Computer Science A</t>
  </si>
  <si>
    <t>Computer Science AB</t>
  </si>
  <si>
    <t xml:space="preserve">    Studio-General*</t>
  </si>
  <si>
    <t xml:space="preserve">    Studio-2-D Design*</t>
  </si>
  <si>
    <t xml:space="preserve">*In 2002, Studio Art General was changed to Studio Art 2-D Design; data prior to 2002 pertains to Studio Art - General.  </t>
  </si>
  <si>
    <t>Chinese Language</t>
  </si>
  <si>
    <t>Italian Language</t>
  </si>
  <si>
    <t>Japanese Language</t>
  </si>
  <si>
    <t>German Language</t>
  </si>
  <si>
    <t xml:space="preserve">                       NUMBER OF SCHOOLS OFFERING AP EXAMS (by subject) </t>
  </si>
  <si>
    <t>Subjects Per School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</si>
</sst>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"/>
    <numFmt numFmtId="173" formatCode="0.00_)"/>
  </numFmts>
  <fonts count="13">
    <font>
      <sz val="6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0"/>
    </font>
    <font>
      <sz val="10"/>
      <name val="Arial"/>
      <family val="2"/>
    </font>
    <font>
      <sz val="11"/>
      <name val="Arial"/>
      <family val="2"/>
    </font>
    <font>
      <sz val="15"/>
      <name val="Arial"/>
      <family val="2"/>
    </font>
    <font>
      <u val="single"/>
      <sz val="4.5"/>
      <color indexed="12"/>
      <name val="Arial"/>
      <family val="0"/>
    </font>
    <font>
      <u val="single"/>
      <sz val="4.5"/>
      <color indexed="36"/>
      <name val="Arial"/>
      <family val="0"/>
    </font>
    <font>
      <b/>
      <sz val="16"/>
      <name val="Serifa Std 45 Light"/>
      <family val="1"/>
    </font>
    <font>
      <sz val="10"/>
      <name val="Univers LT Std 45 Light"/>
      <family val="2"/>
    </font>
    <font>
      <sz val="11"/>
      <name val="Univers LT Std 45 Light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6">
    <xf numFmtId="172" fontId="0" fillId="0" borderId="0" xfId="0" applyAlignment="1">
      <alignment/>
    </xf>
    <xf numFmtId="172" fontId="5" fillId="0" borderId="0" xfId="0" applyFont="1" applyAlignment="1">
      <alignment/>
    </xf>
    <xf numFmtId="172" fontId="6" fillId="0" borderId="0" xfId="0" applyFont="1" applyAlignment="1">
      <alignment/>
    </xf>
    <xf numFmtId="172" fontId="7" fillId="0" borderId="0" xfId="0" applyFont="1" applyAlignment="1">
      <alignment/>
    </xf>
    <xf numFmtId="172" fontId="6" fillId="0" borderId="0" xfId="0" applyFont="1" applyAlignment="1" quotePrefix="1">
      <alignment horizontal="left"/>
    </xf>
    <xf numFmtId="172" fontId="11" fillId="0" borderId="0" xfId="0" applyFont="1" applyAlignment="1">
      <alignment/>
    </xf>
    <xf numFmtId="172" fontId="12" fillId="0" borderId="0" xfId="0" applyFont="1" applyAlignment="1">
      <alignment/>
    </xf>
    <xf numFmtId="172" fontId="12" fillId="0" borderId="0" xfId="0" applyFont="1" applyAlignment="1">
      <alignment horizontal="center"/>
    </xf>
    <xf numFmtId="172" fontId="12" fillId="0" borderId="0" xfId="0" applyFont="1" applyAlignment="1">
      <alignment horizontal="right"/>
    </xf>
    <xf numFmtId="172" fontId="12" fillId="0" borderId="0" xfId="0" applyFont="1" applyAlignment="1">
      <alignment horizontal="left"/>
    </xf>
    <xf numFmtId="3" fontId="11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9" fontId="12" fillId="0" borderId="0" xfId="0" applyNumberFormat="1" applyFont="1" applyAlignment="1" applyProtection="1">
      <alignment/>
      <protection/>
    </xf>
    <xf numFmtId="172" fontId="12" fillId="0" borderId="0" xfId="0" applyFont="1" applyAlignment="1" quotePrefix="1">
      <alignment horizontal="left"/>
    </xf>
    <xf numFmtId="2" fontId="12" fillId="0" borderId="0" xfId="0" applyNumberFormat="1" applyFont="1" applyAlignment="1">
      <alignment/>
    </xf>
    <xf numFmtId="172" fontId="1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4:U91"/>
  <sheetViews>
    <sheetView showGridLines="0" tabSelected="1" zoomScale="75" zoomScaleNormal="75" workbookViewId="0" topLeftCell="A1">
      <selection activeCell="R93" sqref="R93"/>
    </sheetView>
  </sheetViews>
  <sheetFormatPr defaultColWidth="9.75" defaultRowHeight="8.25"/>
  <cols>
    <col min="1" max="1" width="37.75" style="1" customWidth="1"/>
    <col min="2" max="2" width="11.5" style="1" customWidth="1"/>
    <col min="3" max="3" width="11.75" style="1" customWidth="1"/>
    <col min="4" max="4" width="12.5" style="2" customWidth="1"/>
    <col min="5" max="5" width="11.75" style="2" customWidth="1"/>
    <col min="6" max="6" width="12.5" style="2" customWidth="1"/>
    <col min="7" max="7" width="12.5" style="1" customWidth="1"/>
    <col min="8" max="8" width="13.75" style="1" customWidth="1"/>
    <col min="9" max="9" width="12.5" style="1" customWidth="1"/>
    <col min="10" max="10" width="13" style="1" customWidth="1"/>
    <col min="11" max="11" width="9.75" style="1" customWidth="1"/>
    <col min="12" max="12" width="13.75" style="2" customWidth="1"/>
    <col min="13" max="13" width="9.75" style="2" customWidth="1"/>
    <col min="14" max="14" width="13.75" style="2" customWidth="1"/>
    <col min="15" max="15" width="9.75" style="2" customWidth="1"/>
    <col min="16" max="16" width="13.5" style="2" customWidth="1"/>
    <col min="17" max="17" width="9.75" style="2" customWidth="1"/>
    <col min="18" max="18" width="13.5" style="2" customWidth="1"/>
    <col min="19" max="19" width="12" style="2" bestFit="1" customWidth="1"/>
    <col min="20" max="20" width="13.5" style="2" customWidth="1"/>
    <col min="21" max="16384" width="9.75" style="1" customWidth="1"/>
  </cols>
  <sheetData>
    <row r="2" ht="42" customHeight="1"/>
    <row r="3" ht="27" customHeight="1"/>
    <row r="4" spans="1:21" s="3" customFormat="1" ht="20.25">
      <c r="A4" s="15" t="s">
        <v>51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0" ht="19.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ht="23.25" customHeight="1"/>
    <row r="7" spans="4:20" s="5" customFormat="1" ht="15">
      <c r="D7" s="6"/>
      <c r="E7" s="6"/>
      <c r="F7" s="6"/>
      <c r="L7" s="6"/>
      <c r="M7" s="6"/>
      <c r="N7" s="6"/>
      <c r="O7" s="6"/>
      <c r="P7" s="6"/>
      <c r="Q7" s="6"/>
      <c r="R7" s="6"/>
      <c r="S7" s="6"/>
      <c r="T7" s="6"/>
    </row>
    <row r="8" spans="1:20" s="5" customFormat="1" ht="14.25" customHeight="1">
      <c r="A8" s="7" t="s">
        <v>0</v>
      </c>
      <c r="B8" s="6">
        <v>1999</v>
      </c>
      <c r="C8" s="8" t="s">
        <v>1</v>
      </c>
      <c r="D8" s="6">
        <v>2000</v>
      </c>
      <c r="E8" s="8" t="s">
        <v>1</v>
      </c>
      <c r="F8" s="6">
        <v>2001</v>
      </c>
      <c r="G8" s="8" t="s">
        <v>1</v>
      </c>
      <c r="H8" s="6">
        <v>2002</v>
      </c>
      <c r="I8" s="8" t="s">
        <v>1</v>
      </c>
      <c r="J8" s="6">
        <v>2003</v>
      </c>
      <c r="K8" s="8" t="s">
        <v>1</v>
      </c>
      <c r="L8" s="6">
        <v>2004</v>
      </c>
      <c r="M8" s="8" t="s">
        <v>1</v>
      </c>
      <c r="N8" s="6">
        <v>2005</v>
      </c>
      <c r="O8" s="8" t="s">
        <v>1</v>
      </c>
      <c r="P8" s="6">
        <v>2006</v>
      </c>
      <c r="Q8" s="8" t="s">
        <v>1</v>
      </c>
      <c r="R8" s="6">
        <v>2007</v>
      </c>
      <c r="S8" s="8" t="s">
        <v>1</v>
      </c>
      <c r="T8" s="6">
        <v>2008</v>
      </c>
    </row>
    <row r="9" spans="1:20" s="5" customFormat="1" ht="12.75" customHeight="1">
      <c r="A9" s="9" t="s">
        <v>2</v>
      </c>
      <c r="B9" s="6"/>
      <c r="C9" s="6"/>
      <c r="D9" s="6"/>
      <c r="E9" s="6"/>
      <c r="J9" s="10"/>
      <c r="L9" s="6"/>
      <c r="M9" s="6"/>
      <c r="N9" s="6"/>
      <c r="O9" s="6"/>
      <c r="P9" s="6"/>
      <c r="Q9" s="6"/>
      <c r="R9" s="6"/>
      <c r="S9" s="6"/>
      <c r="T9" s="6"/>
    </row>
    <row r="10" spans="1:20" s="5" customFormat="1" ht="12.75" customHeight="1">
      <c r="A10" s="9" t="s">
        <v>3</v>
      </c>
      <c r="B10" s="11">
        <v>773</v>
      </c>
      <c r="C10" s="12">
        <f>SUM(D10-B10)/(B10)</f>
        <v>0.07115135834411385</v>
      </c>
      <c r="D10" s="11">
        <v>828</v>
      </c>
      <c r="E10" s="12">
        <f>SUM(F10-D10)/(D10)</f>
        <v>0.09057971014492754</v>
      </c>
      <c r="F10" s="11">
        <v>903</v>
      </c>
      <c r="G10" s="12">
        <f>SUM(H10-F10)/(F10)</f>
        <v>0.08194905869324474</v>
      </c>
      <c r="H10" s="11">
        <v>977</v>
      </c>
      <c r="I10" s="12">
        <f>SUM(J10-H10)/(H10)</f>
        <v>0.07267144319344933</v>
      </c>
      <c r="J10" s="11">
        <v>1048</v>
      </c>
      <c r="K10" s="12">
        <f>SUM(L10-J10)/(J10)</f>
        <v>0.007633587786259542</v>
      </c>
      <c r="L10" s="11">
        <v>1056</v>
      </c>
      <c r="M10" s="12">
        <f>SUM(N10-L10)/(L10)</f>
        <v>0.16477272727272727</v>
      </c>
      <c r="N10" s="11">
        <v>1230</v>
      </c>
      <c r="O10" s="12">
        <f>SUM(P10-N10)/(N10)</f>
        <v>0.10894308943089431</v>
      </c>
      <c r="P10" s="11">
        <v>1364</v>
      </c>
      <c r="Q10" s="12">
        <f>SUM(R10-P10)/(P10)</f>
        <v>0.02932551319648094</v>
      </c>
      <c r="R10" s="11">
        <v>1404</v>
      </c>
      <c r="S10" s="12">
        <f>SUM(T10-R10)/(R10)</f>
        <v>0.1574074074074074</v>
      </c>
      <c r="T10" s="11">
        <v>1625</v>
      </c>
    </row>
    <row r="11" spans="1:20" s="5" customFormat="1" ht="12.75" customHeight="1">
      <c r="A11" s="9" t="s">
        <v>4</v>
      </c>
      <c r="B11" s="11">
        <v>1123</v>
      </c>
      <c r="C11" s="12">
        <f>SUM(D11-B11)/(B11)</f>
        <v>0.1157613535173642</v>
      </c>
      <c r="D11" s="11">
        <v>1253</v>
      </c>
      <c r="E11" s="12">
        <f>SUM(F11-D11)/(D11)</f>
        <v>0.19553072625698323</v>
      </c>
      <c r="F11" s="11">
        <v>1498</v>
      </c>
      <c r="G11" s="12">
        <f>SUM(H11-F11)/(F11)</f>
        <v>0.47463284379172227</v>
      </c>
      <c r="H11" s="11">
        <v>2209</v>
      </c>
      <c r="I11" s="12">
        <f>SUM(J11-H11)/(H11)</f>
        <v>0.07378904481665913</v>
      </c>
      <c r="J11" s="11">
        <v>2372</v>
      </c>
      <c r="K11" s="12">
        <f>SUM(L11-J11)/(J11)</f>
        <v>0.09021922428330523</v>
      </c>
      <c r="L11" s="11">
        <v>2586</v>
      </c>
      <c r="M11" s="12">
        <f>SUM(N11-L11)/(L11)</f>
        <v>0.048337200309358085</v>
      </c>
      <c r="N11" s="11">
        <v>2711</v>
      </c>
      <c r="O11" s="12">
        <f>SUM(P11-N11)/(N11)</f>
        <v>0.01770564367392106</v>
      </c>
      <c r="P11" s="11">
        <v>2759</v>
      </c>
      <c r="Q11" s="12">
        <f>SUM(R11-P11)/(P11)</f>
        <v>0.07792678506705328</v>
      </c>
      <c r="R11" s="11">
        <v>2974</v>
      </c>
      <c r="S11" s="12">
        <f>SUM(T11-R11)/(R11)</f>
        <v>0.008069939475453935</v>
      </c>
      <c r="T11" s="11">
        <v>2998</v>
      </c>
    </row>
    <row r="12" spans="1:20" s="5" customFormat="1" ht="12.75" customHeight="1">
      <c r="A12" s="9" t="s">
        <v>44</v>
      </c>
      <c r="B12" s="11">
        <v>1887</v>
      </c>
      <c r="C12" s="12">
        <f>SUM(D12-B12)/(B12)</f>
        <v>0.04663487016428193</v>
      </c>
      <c r="D12" s="11">
        <v>1975</v>
      </c>
      <c r="E12" s="12">
        <f>SUM(F12-D12)/(D12)</f>
        <v>0.016708860759493672</v>
      </c>
      <c r="F12" s="11">
        <v>2008</v>
      </c>
      <c r="G12" s="12"/>
      <c r="H12" s="11"/>
      <c r="I12" s="12"/>
      <c r="J12" s="11"/>
      <c r="L12" s="11"/>
      <c r="M12" s="6"/>
      <c r="N12" s="11"/>
      <c r="O12" s="6"/>
      <c r="P12" s="11"/>
      <c r="Q12" s="6"/>
      <c r="R12" s="11"/>
      <c r="S12" s="6"/>
      <c r="T12" s="11"/>
    </row>
    <row r="13" spans="1:20" s="5" customFormat="1" ht="12.75" customHeight="1">
      <c r="A13" s="9" t="s">
        <v>45</v>
      </c>
      <c r="B13" s="11"/>
      <c r="C13" s="12"/>
      <c r="D13" s="11"/>
      <c r="E13" s="12"/>
      <c r="F13" s="11"/>
      <c r="G13" s="12"/>
      <c r="H13" s="11">
        <v>1683</v>
      </c>
      <c r="I13" s="12">
        <f>SUM(J13-H13)/(H13)</f>
        <v>0.06714200831847891</v>
      </c>
      <c r="J13" s="11">
        <v>1796</v>
      </c>
      <c r="K13" s="12">
        <f>SUM(L13-J13)/(J13)</f>
        <v>0.10300668151447662</v>
      </c>
      <c r="L13" s="11">
        <v>1981</v>
      </c>
      <c r="M13" s="12">
        <f>SUM(N13-L13)/(L13)</f>
        <v>0.11256940938919738</v>
      </c>
      <c r="N13" s="11">
        <v>2204</v>
      </c>
      <c r="O13" s="12">
        <f>SUM(P13-N13)/(N13)</f>
        <v>0.13203266787658802</v>
      </c>
      <c r="P13" s="11">
        <v>2495</v>
      </c>
      <c r="Q13" s="12">
        <f>SUM(R13-P13)/(P13)</f>
        <v>0.07535070140280561</v>
      </c>
      <c r="R13" s="11">
        <v>2683</v>
      </c>
      <c r="S13" s="12">
        <f>SUM(T13-R13)/(R13)</f>
        <v>0.0726798360044726</v>
      </c>
      <c r="T13" s="11">
        <v>2878</v>
      </c>
    </row>
    <row r="14" spans="1:20" s="5" customFormat="1" ht="12.75" customHeight="1">
      <c r="A14" s="9" t="s">
        <v>40</v>
      </c>
      <c r="B14" s="11"/>
      <c r="C14" s="12"/>
      <c r="D14" s="11"/>
      <c r="E14" s="12"/>
      <c r="F14" s="11"/>
      <c r="G14" s="12"/>
      <c r="H14" s="11">
        <v>649</v>
      </c>
      <c r="I14" s="12">
        <f>SUM(J14-H14)/(H14)</f>
        <v>0.05855161787365177</v>
      </c>
      <c r="J14" s="11">
        <v>687</v>
      </c>
      <c r="K14" s="12">
        <f>SUM(L14-J14)/(J14)</f>
        <v>0.0858806404657933</v>
      </c>
      <c r="L14" s="11">
        <v>746</v>
      </c>
      <c r="M14" s="12">
        <f>SUM(N14-L14)/(L14)</f>
        <v>0.04691689008042895</v>
      </c>
      <c r="N14" s="11">
        <v>781</v>
      </c>
      <c r="O14" s="12">
        <f>SUM(P14-N14)/(N14)</f>
        <v>0.04481434058898848</v>
      </c>
      <c r="P14" s="11">
        <v>816</v>
      </c>
      <c r="Q14" s="12">
        <f>SUM(R14-P14)/(P14)</f>
        <v>0.0392156862745098</v>
      </c>
      <c r="R14" s="11">
        <v>848</v>
      </c>
      <c r="S14" s="12">
        <f>SUM(T14-R14)/(R14)</f>
        <v>0.01061320754716981</v>
      </c>
      <c r="T14" s="11">
        <v>857</v>
      </c>
    </row>
    <row r="15" spans="1:20" s="5" customFormat="1" ht="10.5" customHeight="1">
      <c r="A15" s="6"/>
      <c r="B15" s="11"/>
      <c r="C15" s="12"/>
      <c r="D15" s="11"/>
      <c r="E15" s="12"/>
      <c r="F15" s="11"/>
      <c r="G15" s="12"/>
      <c r="H15" s="11"/>
      <c r="I15" s="12"/>
      <c r="J15" s="11"/>
      <c r="L15" s="11"/>
      <c r="M15" s="6"/>
      <c r="N15" s="11"/>
      <c r="O15" s="6"/>
      <c r="P15" s="11"/>
      <c r="Q15" s="6"/>
      <c r="R15" s="11"/>
      <c r="S15" s="6"/>
      <c r="T15" s="11"/>
    </row>
    <row r="16" spans="1:20" s="5" customFormat="1" ht="12.75" customHeight="1">
      <c r="A16" s="9" t="s">
        <v>5</v>
      </c>
      <c r="B16" s="11">
        <v>6162</v>
      </c>
      <c r="C16" s="12">
        <f>SUM(D16-B16)/(B16)</f>
        <v>0.040246673158065564</v>
      </c>
      <c r="D16" s="11">
        <v>6410</v>
      </c>
      <c r="E16" s="12">
        <f>SUM(F16-D16)/(D16)</f>
        <v>0.04118564742589704</v>
      </c>
      <c r="F16" s="11">
        <v>6674</v>
      </c>
      <c r="G16" s="12">
        <f>SUM(H16-F16)/(F16)</f>
        <v>0.037009289781240635</v>
      </c>
      <c r="H16" s="11">
        <v>6921</v>
      </c>
      <c r="I16" s="12">
        <f>SUM(J16-H16)/(H16)</f>
        <v>0.035543996532293023</v>
      </c>
      <c r="J16" s="11">
        <v>7167</v>
      </c>
      <c r="K16" s="12">
        <f>SUM(L16-J16)/(J16)</f>
        <v>0.019533975163945862</v>
      </c>
      <c r="L16" s="11">
        <v>7307</v>
      </c>
      <c r="M16" s="12">
        <f>SUM(N16-L16)/(L16)</f>
        <v>0.05747912960175174</v>
      </c>
      <c r="N16" s="11">
        <v>7727</v>
      </c>
      <c r="O16" s="12">
        <f>SUM(P16-N16)/(N16)</f>
        <v>0.04969587161899832</v>
      </c>
      <c r="P16" s="11">
        <v>8111</v>
      </c>
      <c r="Q16" s="12">
        <f>SUM(R16-P16)/(P16)</f>
        <v>0.04623351004808285</v>
      </c>
      <c r="R16" s="11">
        <v>8486</v>
      </c>
      <c r="S16" s="12">
        <f>SUM(T16-R16)/(R16)</f>
        <v>0.04442611359886872</v>
      </c>
      <c r="T16" s="11">
        <v>8863</v>
      </c>
    </row>
    <row r="17" spans="1:20" s="5" customFormat="1" ht="10.5" customHeight="1">
      <c r="A17" s="9"/>
      <c r="B17" s="11"/>
      <c r="C17" s="12"/>
      <c r="D17" s="11"/>
      <c r="E17" s="12"/>
      <c r="F17" s="11"/>
      <c r="G17" s="12"/>
      <c r="H17" s="11"/>
      <c r="I17" s="12"/>
      <c r="J17" s="11"/>
      <c r="L17" s="11"/>
      <c r="M17" s="6"/>
      <c r="N17" s="11"/>
      <c r="O17" s="6"/>
      <c r="P17" s="11"/>
      <c r="Q17" s="6"/>
      <c r="R17" s="11"/>
      <c r="S17" s="6"/>
      <c r="T17" s="11"/>
    </row>
    <row r="18" spans="1:20" s="5" customFormat="1" ht="12.75" customHeight="1">
      <c r="A18" s="13" t="s">
        <v>6</v>
      </c>
      <c r="B18" s="11"/>
      <c r="C18" s="12"/>
      <c r="D18" s="11"/>
      <c r="E18" s="12"/>
      <c r="F18" s="11"/>
      <c r="G18" s="12"/>
      <c r="H18" s="11"/>
      <c r="I18" s="12"/>
      <c r="J18" s="11"/>
      <c r="L18" s="11"/>
      <c r="M18" s="6"/>
      <c r="N18" s="11"/>
      <c r="O18" s="6"/>
      <c r="P18" s="11"/>
      <c r="Q18" s="6"/>
      <c r="R18" s="11"/>
      <c r="S18" s="6"/>
      <c r="T18" s="11"/>
    </row>
    <row r="19" spans="1:20" s="5" customFormat="1" ht="12.75" customHeight="1">
      <c r="A19" s="9" t="s">
        <v>7</v>
      </c>
      <c r="B19" s="11">
        <v>9334</v>
      </c>
      <c r="C19" s="12">
        <f>SUM(D19-B19)/(B19)</f>
        <v>0.03460467109492179</v>
      </c>
      <c r="D19" s="11">
        <v>9657</v>
      </c>
      <c r="E19" s="12">
        <f>SUM(F19-D19)/(D19)</f>
        <v>0.03624313969141555</v>
      </c>
      <c r="F19" s="11">
        <v>10007</v>
      </c>
      <c r="G19" s="12">
        <f>SUM(H19-F19)/(F19)</f>
        <v>0.028879784151094233</v>
      </c>
      <c r="H19" s="11">
        <v>10296</v>
      </c>
      <c r="I19" s="12">
        <f>SUM(J19-H19)/(H19)</f>
        <v>0.01825951825951826</v>
      </c>
      <c r="J19" s="11">
        <v>10484</v>
      </c>
      <c r="K19" s="12">
        <f>SUM(L19-J19)/(J19)</f>
        <v>0.03634109118657001</v>
      </c>
      <c r="L19" s="11">
        <v>10865</v>
      </c>
      <c r="M19" s="12">
        <f>SUM(N19-L19)/(L19)</f>
        <v>0.02926829268292683</v>
      </c>
      <c r="N19" s="11">
        <v>11183</v>
      </c>
      <c r="O19" s="12">
        <f>SUM(P19-N19)/(N19)</f>
        <v>0.03067155503889833</v>
      </c>
      <c r="P19" s="11">
        <v>11526</v>
      </c>
      <c r="Q19" s="12">
        <f>SUM(R19-P19)/(P19)</f>
        <v>0.025420787784140204</v>
      </c>
      <c r="R19" s="11">
        <v>11819</v>
      </c>
      <c r="S19" s="12">
        <f>SUM(T19-R19)/(R19)</f>
        <v>0.02944411540739487</v>
      </c>
      <c r="T19" s="11">
        <v>12167</v>
      </c>
    </row>
    <row r="20" spans="1:20" s="5" customFormat="1" ht="12.75" customHeight="1">
      <c r="A20" s="9" t="s">
        <v>8</v>
      </c>
      <c r="B20" s="11">
        <v>2884</v>
      </c>
      <c r="C20" s="12">
        <f>SUM(D20-B20)/(B20)</f>
        <v>0.06310679611650485</v>
      </c>
      <c r="D20" s="11">
        <v>3066</v>
      </c>
      <c r="E20" s="12">
        <f>SUM(F20-D20)/(D20)</f>
        <v>0.08251793868232224</v>
      </c>
      <c r="F20" s="11">
        <v>3319</v>
      </c>
      <c r="G20" s="12">
        <f>SUM(H20-F20)/(F20)</f>
        <v>0.07231093702922567</v>
      </c>
      <c r="H20" s="11">
        <v>3559</v>
      </c>
      <c r="I20" s="12">
        <f>SUM(J20-H20)/(H20)</f>
        <v>0.04242764821579095</v>
      </c>
      <c r="J20" s="11">
        <v>3710</v>
      </c>
      <c r="K20" s="12">
        <f>SUM(L20-J20)/(J20)</f>
        <v>0.07331536388140161</v>
      </c>
      <c r="L20" s="11">
        <v>3982</v>
      </c>
      <c r="M20" s="12">
        <f>SUM(N20-L20)/(L20)</f>
        <v>0.052486187845303865</v>
      </c>
      <c r="N20" s="11">
        <v>4191</v>
      </c>
      <c r="O20" s="12">
        <f>SUM(P20-N20)/(N20)</f>
        <v>0.04294917680744453</v>
      </c>
      <c r="P20" s="11">
        <v>4371</v>
      </c>
      <c r="Q20" s="12">
        <f>SUM(R20-P20)/(P20)</f>
        <v>0.0688629604209563</v>
      </c>
      <c r="R20" s="11">
        <v>4672</v>
      </c>
      <c r="S20" s="12">
        <f>SUM(T20-R20)/(R20)</f>
        <v>0.046232876712328765</v>
      </c>
      <c r="T20" s="11">
        <v>4888</v>
      </c>
    </row>
    <row r="21" spans="1:20" s="5" customFormat="1" ht="10.5" customHeight="1">
      <c r="A21" s="9"/>
      <c r="B21" s="11"/>
      <c r="C21" s="12"/>
      <c r="D21" s="11"/>
      <c r="E21" s="12"/>
      <c r="F21" s="11"/>
      <c r="G21" s="12"/>
      <c r="H21" s="11"/>
      <c r="I21" s="12"/>
      <c r="J21" s="11"/>
      <c r="L21" s="11"/>
      <c r="M21" s="6"/>
      <c r="N21" s="11"/>
      <c r="O21" s="6"/>
      <c r="P21" s="11"/>
      <c r="Q21" s="6"/>
      <c r="R21" s="11"/>
      <c r="S21" s="6"/>
      <c r="T21" s="11"/>
    </row>
    <row r="22" spans="1:20" s="5" customFormat="1" ht="12.75" customHeight="1">
      <c r="A22" s="9" t="s">
        <v>9</v>
      </c>
      <c r="B22" s="11">
        <v>4672</v>
      </c>
      <c r="C22" s="12">
        <f>SUM(D22-B22)/(B22)</f>
        <v>0.041309931506849314</v>
      </c>
      <c r="D22" s="11">
        <v>4865</v>
      </c>
      <c r="E22" s="12">
        <f>SUM(F22-D22)/(D22)</f>
        <v>0.04809866392600205</v>
      </c>
      <c r="F22" s="11">
        <v>5099</v>
      </c>
      <c r="G22" s="12">
        <f>SUM(H22-F22)/(F22)</f>
        <v>0.06844479309668562</v>
      </c>
      <c r="H22" s="11">
        <v>5448</v>
      </c>
      <c r="I22" s="12">
        <f>SUM(J22-H22)/(H22)</f>
        <v>0.042584434654919234</v>
      </c>
      <c r="J22" s="11">
        <v>5680</v>
      </c>
      <c r="K22" s="12">
        <f>SUM(L22-J22)/(J22)</f>
        <v>0.019014084507042252</v>
      </c>
      <c r="L22" s="11">
        <v>5788</v>
      </c>
      <c r="M22" s="12">
        <f>SUM(N22-L22)/(L22)</f>
        <v>0.06254319281271596</v>
      </c>
      <c r="N22" s="11">
        <v>6150</v>
      </c>
      <c r="O22" s="12">
        <f>SUM(P22-N22)/(N22)</f>
        <v>0.055772357723577234</v>
      </c>
      <c r="P22" s="11">
        <v>6493</v>
      </c>
      <c r="Q22" s="12">
        <f>SUM(R22-P22)/(P22)</f>
        <v>0.0643770214076698</v>
      </c>
      <c r="R22" s="11">
        <v>6911</v>
      </c>
      <c r="S22" s="12">
        <f>SUM(T22-R22)/(R22)</f>
        <v>0.025900737953986397</v>
      </c>
      <c r="T22" s="11">
        <v>7090</v>
      </c>
    </row>
    <row r="23" spans="1:20" s="5" customFormat="1" ht="10.5" customHeight="1">
      <c r="A23" s="6"/>
      <c r="B23" s="11"/>
      <c r="C23" s="12"/>
      <c r="D23" s="11"/>
      <c r="E23" s="12"/>
      <c r="F23" s="11"/>
      <c r="G23" s="12"/>
      <c r="H23" s="11"/>
      <c r="I23" s="12"/>
      <c r="J23" s="11"/>
      <c r="L23" s="11"/>
      <c r="M23" s="6"/>
      <c r="N23" s="11"/>
      <c r="O23" s="6"/>
      <c r="P23" s="11"/>
      <c r="Q23" s="6"/>
      <c r="R23" s="11"/>
      <c r="S23" s="6"/>
      <c r="T23" s="11"/>
    </row>
    <row r="24" spans="1:20" s="5" customFormat="1" ht="12.75" customHeight="1">
      <c r="A24" s="6" t="s">
        <v>47</v>
      </c>
      <c r="B24" s="11"/>
      <c r="C24" s="12"/>
      <c r="D24" s="11"/>
      <c r="E24" s="12"/>
      <c r="F24" s="11"/>
      <c r="G24" s="12"/>
      <c r="H24" s="11"/>
      <c r="I24" s="12"/>
      <c r="J24" s="11"/>
      <c r="L24" s="11"/>
      <c r="M24" s="6"/>
      <c r="N24" s="11"/>
      <c r="O24" s="6"/>
      <c r="P24" s="11"/>
      <c r="Q24" s="6"/>
      <c r="R24" s="11">
        <v>433</v>
      </c>
      <c r="S24" s="12">
        <f>SUM(T24-R24)/(R24)</f>
        <v>0.7090069284064665</v>
      </c>
      <c r="T24" s="11">
        <v>740</v>
      </c>
    </row>
    <row r="25" spans="1:20" s="5" customFormat="1" ht="10.5" customHeight="1">
      <c r="A25" s="6"/>
      <c r="B25" s="11"/>
      <c r="C25" s="12"/>
      <c r="D25" s="11"/>
      <c r="E25" s="12"/>
      <c r="F25" s="11"/>
      <c r="G25" s="12"/>
      <c r="H25" s="11"/>
      <c r="I25" s="12"/>
      <c r="J25" s="11"/>
      <c r="L25" s="11"/>
      <c r="M25" s="6"/>
      <c r="N25" s="11"/>
      <c r="O25" s="6"/>
      <c r="P25" s="11"/>
      <c r="Q25" s="6"/>
      <c r="R25" s="11"/>
      <c r="S25" s="6"/>
      <c r="T25" s="11"/>
    </row>
    <row r="26" spans="1:20" s="5" customFormat="1" ht="12.75" customHeight="1">
      <c r="A26" s="9" t="s">
        <v>42</v>
      </c>
      <c r="B26" s="11">
        <v>1840</v>
      </c>
      <c r="C26" s="12">
        <f>SUM(D26-B26)/(B26)</f>
        <v>0.10489130434782609</v>
      </c>
      <c r="D26" s="11">
        <v>2033</v>
      </c>
      <c r="E26" s="12">
        <f>SUM(F26-D26)/(D26)</f>
        <v>0.07624200688637482</v>
      </c>
      <c r="F26" s="11">
        <v>2188</v>
      </c>
      <c r="G26" s="12">
        <f>SUM(H26-F26)/(F26)</f>
        <v>0.012797074954296161</v>
      </c>
      <c r="H26" s="11">
        <v>2216</v>
      </c>
      <c r="I26" s="12">
        <f>SUM(J26-H26)/(H26)</f>
        <v>-0.06046931407942238</v>
      </c>
      <c r="J26" s="11">
        <v>2082</v>
      </c>
      <c r="K26" s="12">
        <f>SUM(L26-J26)/(J26)</f>
        <v>-0.007204610951008645</v>
      </c>
      <c r="L26" s="11">
        <v>2067</v>
      </c>
      <c r="M26" s="12">
        <f>SUM(N26-L26)/(L26)</f>
        <v>0.0343492985002419</v>
      </c>
      <c r="N26" s="11">
        <v>2138</v>
      </c>
      <c r="O26" s="12">
        <f>SUM(P26-N26)/(N26)</f>
        <v>-0.017305893358278764</v>
      </c>
      <c r="P26" s="11">
        <v>2101</v>
      </c>
      <c r="Q26" s="12">
        <f>SUM(R26-P26)/(P26)</f>
        <v>-0.015706806282722512</v>
      </c>
      <c r="R26" s="11">
        <v>2068</v>
      </c>
      <c r="S26" s="12">
        <f>SUM(T26-R26)/(R26)</f>
        <v>0</v>
      </c>
      <c r="T26" s="11">
        <v>2068</v>
      </c>
    </row>
    <row r="27" spans="1:20" s="5" customFormat="1" ht="12.75" customHeight="1">
      <c r="A27" s="9" t="s">
        <v>43</v>
      </c>
      <c r="B27" s="11">
        <v>1126</v>
      </c>
      <c r="C27" s="12">
        <f>SUM(D27-B27)/(B27)</f>
        <v>0.12877442273534637</v>
      </c>
      <c r="D27" s="11">
        <v>1271</v>
      </c>
      <c r="E27" s="12">
        <f>SUM(F27-D27)/(D27)</f>
        <v>0.07002360346184107</v>
      </c>
      <c r="F27" s="11">
        <v>1360</v>
      </c>
      <c r="G27" s="12">
        <f>SUM(H27-F27)/(F27)</f>
        <v>0.03235294117647059</v>
      </c>
      <c r="H27" s="11">
        <v>1404</v>
      </c>
      <c r="I27" s="12">
        <f>SUM(J27-H27)/(H27)</f>
        <v>-0.021367521367521368</v>
      </c>
      <c r="J27" s="11">
        <v>1374</v>
      </c>
      <c r="K27" s="12">
        <f>SUM(L27-J27)/(J27)</f>
        <v>-0.15138282387190685</v>
      </c>
      <c r="L27" s="11">
        <v>1166</v>
      </c>
      <c r="M27" s="12">
        <f>SUM(N27-L27)/(L27)</f>
        <v>-0.024871355060034305</v>
      </c>
      <c r="N27" s="11">
        <v>1137</v>
      </c>
      <c r="O27" s="12">
        <f>SUM(P27-N27)/(N27)</f>
        <v>0.006156552330694811</v>
      </c>
      <c r="P27" s="11">
        <v>1144</v>
      </c>
      <c r="Q27" s="12">
        <f>SUM(R27-P27)/(P27)</f>
        <v>0.016608391608391608</v>
      </c>
      <c r="R27" s="11">
        <v>1163</v>
      </c>
      <c r="S27" s="12">
        <f>SUM(T27-R27)/(R27)</f>
        <v>-0.09028374892519346</v>
      </c>
      <c r="T27" s="11">
        <v>1058</v>
      </c>
    </row>
    <row r="28" spans="1:20" s="5" customFormat="1" ht="10.5" customHeight="1">
      <c r="A28" s="6"/>
      <c r="B28" s="11"/>
      <c r="C28" s="12"/>
      <c r="D28" s="11"/>
      <c r="E28" s="12"/>
      <c r="F28" s="11"/>
      <c r="G28" s="12"/>
      <c r="H28" s="11"/>
      <c r="I28" s="12"/>
      <c r="J28" s="11"/>
      <c r="L28" s="11"/>
      <c r="M28" s="6"/>
      <c r="N28" s="11"/>
      <c r="O28" s="6"/>
      <c r="P28" s="11"/>
      <c r="Q28" s="6"/>
      <c r="R28" s="11"/>
      <c r="S28" s="6"/>
      <c r="T28" s="11"/>
    </row>
    <row r="29" spans="1:20" s="5" customFormat="1" ht="12.75" customHeight="1">
      <c r="A29" s="9" t="s">
        <v>10</v>
      </c>
      <c r="B29" s="11"/>
      <c r="C29" s="12"/>
      <c r="D29" s="11"/>
      <c r="E29" s="12"/>
      <c r="F29" s="11"/>
      <c r="G29" s="12"/>
      <c r="H29" s="11"/>
      <c r="I29" s="12"/>
      <c r="J29" s="11"/>
      <c r="L29" s="11"/>
      <c r="M29" s="6"/>
      <c r="N29" s="11"/>
      <c r="O29" s="6"/>
      <c r="P29" s="11"/>
      <c r="Q29" s="6"/>
      <c r="R29" s="11"/>
      <c r="S29" s="6"/>
      <c r="T29" s="11"/>
    </row>
    <row r="30" spans="1:20" s="5" customFormat="1" ht="12.75" customHeight="1">
      <c r="A30" s="9" t="s">
        <v>11</v>
      </c>
      <c r="B30" s="11">
        <v>1224</v>
      </c>
      <c r="C30" s="12">
        <f>SUM(D30-B30)/(B30)</f>
        <v>0.12745098039215685</v>
      </c>
      <c r="D30" s="11">
        <v>1380</v>
      </c>
      <c r="E30" s="12">
        <f>SUM(F30-D30)/(D30)</f>
        <v>0.07536231884057971</v>
      </c>
      <c r="F30" s="11">
        <v>1484</v>
      </c>
      <c r="G30" s="12">
        <f>SUM(H30-F30)/(F30)</f>
        <v>0.16442048517520216</v>
      </c>
      <c r="H30" s="11">
        <v>1728</v>
      </c>
      <c r="I30" s="12">
        <f>SUM(J30-H30)/(H30)</f>
        <v>0.08275462962962964</v>
      </c>
      <c r="J30" s="11">
        <v>1871</v>
      </c>
      <c r="K30" s="12">
        <f>SUM(L30-J30)/(J30)</f>
        <v>0.04703367183324426</v>
      </c>
      <c r="L30" s="11">
        <v>1959</v>
      </c>
      <c r="M30" s="12">
        <f>SUM(N30-L30)/(L30)</f>
        <v>0.10719754977029096</v>
      </c>
      <c r="N30" s="11">
        <v>2169</v>
      </c>
      <c r="O30" s="12">
        <f>SUM(P30-N30)/(N30)</f>
        <v>0.20885200553250347</v>
      </c>
      <c r="P30" s="11">
        <v>2622</v>
      </c>
      <c r="Q30" s="12">
        <f>SUM(R30-P30)/(P30)</f>
        <v>-0.11517925247902365</v>
      </c>
      <c r="R30" s="11">
        <v>2320</v>
      </c>
      <c r="S30" s="12">
        <f>SUM(T30-R30)/(R30)</f>
        <v>0.06551724137931035</v>
      </c>
      <c r="T30" s="11">
        <v>2472</v>
      </c>
    </row>
    <row r="31" spans="1:20" s="5" customFormat="1" ht="12.75" customHeight="1">
      <c r="A31" s="9" t="s">
        <v>12</v>
      </c>
      <c r="B31" s="11">
        <v>1463</v>
      </c>
      <c r="C31" s="12">
        <f>SUM(D31-B31)/(B31)</f>
        <v>0.11004784688995216</v>
      </c>
      <c r="D31" s="11">
        <v>1624</v>
      </c>
      <c r="E31" s="12">
        <f>SUM(F31-D31)/(D31)</f>
        <v>0.09421182266009852</v>
      </c>
      <c r="F31" s="11">
        <v>1777</v>
      </c>
      <c r="G31" s="12">
        <f>SUM(H31-F31)/(F31)</f>
        <v>0.13674732695554306</v>
      </c>
      <c r="H31" s="11">
        <v>2020</v>
      </c>
      <c r="I31" s="12">
        <f>SUM(J31-H31)/(H31)</f>
        <v>0.0896039603960396</v>
      </c>
      <c r="J31" s="11">
        <v>2201</v>
      </c>
      <c r="K31" s="12">
        <f>SUM(L31-J31)/(J31)</f>
        <v>0.06815084052703317</v>
      </c>
      <c r="L31" s="11">
        <v>2351</v>
      </c>
      <c r="M31" s="12">
        <f>SUM(N31-L31)/(L31)</f>
        <v>0.07996597192683964</v>
      </c>
      <c r="N31" s="11">
        <v>2539</v>
      </c>
      <c r="O31" s="12">
        <f>SUM(P31-N31)/(N31)</f>
        <v>-0.13784954706577393</v>
      </c>
      <c r="P31" s="11">
        <v>2189</v>
      </c>
      <c r="Q31" s="12">
        <f>SUM(R31-P31)/(P31)</f>
        <v>0.3184102329830973</v>
      </c>
      <c r="R31" s="11">
        <v>2886</v>
      </c>
      <c r="S31" s="12">
        <f>SUM(T31-R31)/(R31)</f>
        <v>0.06826056826056826</v>
      </c>
      <c r="T31" s="11">
        <v>3083</v>
      </c>
    </row>
    <row r="32" spans="1:20" s="5" customFormat="1" ht="10.5" customHeight="1">
      <c r="A32" s="6"/>
      <c r="B32" s="11"/>
      <c r="C32" s="12"/>
      <c r="D32" s="11"/>
      <c r="E32" s="12"/>
      <c r="F32" s="11"/>
      <c r="G32" s="12"/>
      <c r="H32" s="11"/>
      <c r="I32" s="12"/>
      <c r="J32" s="11"/>
      <c r="L32" s="11"/>
      <c r="M32" s="6"/>
      <c r="N32" s="11"/>
      <c r="O32" s="6"/>
      <c r="P32" s="11"/>
      <c r="Q32" s="6"/>
      <c r="R32" s="11"/>
      <c r="S32" s="6"/>
      <c r="T32" s="11"/>
    </row>
    <row r="33" spans="1:20" s="5" customFormat="1" ht="12.75" customHeight="1">
      <c r="A33" s="9" t="s">
        <v>13</v>
      </c>
      <c r="B33" s="11"/>
      <c r="C33" s="12"/>
      <c r="D33" s="11"/>
      <c r="E33" s="12"/>
      <c r="F33" s="11"/>
      <c r="G33" s="12"/>
      <c r="H33" s="11"/>
      <c r="I33" s="12"/>
      <c r="J33" s="11"/>
      <c r="L33" s="11"/>
      <c r="M33" s="6"/>
      <c r="N33" s="11"/>
      <c r="O33" s="6"/>
      <c r="P33" s="11"/>
      <c r="Q33" s="6"/>
      <c r="R33" s="11"/>
      <c r="S33" s="6"/>
      <c r="T33" s="11"/>
    </row>
    <row r="34" spans="1:20" s="5" customFormat="1" ht="12.75" customHeight="1">
      <c r="A34" s="9" t="s">
        <v>14</v>
      </c>
      <c r="B34" s="11">
        <v>4922</v>
      </c>
      <c r="C34" s="12">
        <f>SUM(D34-B34)/(B34)</f>
        <v>0.07151564404713531</v>
      </c>
      <c r="D34" s="11">
        <v>5274</v>
      </c>
      <c r="E34" s="12">
        <f>SUM(F34-D34)/(D34)</f>
        <v>0.09745923397800531</v>
      </c>
      <c r="F34" s="11">
        <v>5788</v>
      </c>
      <c r="G34" s="12">
        <f>SUM(H34-F34)/(F34)</f>
        <v>0.08033863165169315</v>
      </c>
      <c r="H34" s="11">
        <v>6253</v>
      </c>
      <c r="I34" s="12">
        <f>SUM(J34-H34)/(H34)</f>
        <v>0.04861666400127938</v>
      </c>
      <c r="J34" s="11">
        <v>6557</v>
      </c>
      <c r="K34" s="12">
        <f>SUM(L34-J34)/(J34)</f>
        <v>0.07838950739667531</v>
      </c>
      <c r="L34" s="11">
        <v>7071</v>
      </c>
      <c r="M34" s="12">
        <f>SUM(N34-L34)/(L34)</f>
        <v>0.0782067600056569</v>
      </c>
      <c r="N34" s="11">
        <v>7624</v>
      </c>
      <c r="O34" s="12">
        <f>SUM(P34-N34)/(N34)</f>
        <v>0.07135362014690451</v>
      </c>
      <c r="P34" s="11">
        <v>8168</v>
      </c>
      <c r="Q34" s="12">
        <f>SUM(R34-P34)/(P34)</f>
        <v>0.046155729676787466</v>
      </c>
      <c r="R34" s="11">
        <v>8545</v>
      </c>
      <c r="S34" s="12">
        <f>SUM(T34-R34)/(R34)</f>
        <v>0.06260971328262141</v>
      </c>
      <c r="T34" s="11">
        <v>9080</v>
      </c>
    </row>
    <row r="35" spans="1:20" s="5" customFormat="1" ht="12.75" customHeight="1">
      <c r="A35" s="9" t="s">
        <v>15</v>
      </c>
      <c r="B35" s="11">
        <v>9751</v>
      </c>
      <c r="C35" s="12">
        <f>SUM(D35-B35)/(B35)</f>
        <v>0.027689467746897754</v>
      </c>
      <c r="D35" s="11">
        <v>10021</v>
      </c>
      <c r="E35" s="12">
        <f>SUM(F35-D35)/(D35)</f>
        <v>0.03123440774373815</v>
      </c>
      <c r="F35" s="11">
        <v>10334</v>
      </c>
      <c r="G35" s="12">
        <f>SUM(H35-F35)/(F35)</f>
        <v>0.03261079930327076</v>
      </c>
      <c r="H35" s="11">
        <v>10671</v>
      </c>
      <c r="I35" s="12">
        <f>SUM(J35-H35)/(H35)</f>
        <v>0.0187423859057258</v>
      </c>
      <c r="J35" s="11">
        <v>10871</v>
      </c>
      <c r="K35" s="12">
        <f>SUM(L35-J35)/(J35)</f>
        <v>0.024192806549535463</v>
      </c>
      <c r="L35" s="11">
        <v>11134</v>
      </c>
      <c r="M35" s="12">
        <f>SUM(N35-L35)/(L35)</f>
        <v>0.03134542841746003</v>
      </c>
      <c r="N35" s="11">
        <v>11483</v>
      </c>
      <c r="O35" s="12">
        <f>SUM(P35-N35)/(N35)</f>
        <v>0.0366628929722198</v>
      </c>
      <c r="P35" s="11">
        <v>11904</v>
      </c>
      <c r="Q35" s="12">
        <f>SUM(R35-P35)/(P35)</f>
        <v>0.02805779569892473</v>
      </c>
      <c r="R35" s="11">
        <v>12238</v>
      </c>
      <c r="S35" s="12">
        <f>SUM(T35-R35)/(R35)</f>
        <v>0.030397123713025005</v>
      </c>
      <c r="T35" s="11">
        <v>12610</v>
      </c>
    </row>
    <row r="36" spans="1:20" s="5" customFormat="1" ht="10.5" customHeight="1">
      <c r="A36" s="6"/>
      <c r="B36" s="11"/>
      <c r="C36" s="12"/>
      <c r="D36" s="11"/>
      <c r="E36" s="12"/>
      <c r="F36" s="11"/>
      <c r="G36" s="12"/>
      <c r="H36" s="11"/>
      <c r="I36" s="12"/>
      <c r="J36" s="11"/>
      <c r="L36" s="11"/>
      <c r="M36" s="6"/>
      <c r="N36" s="11"/>
      <c r="O36" s="6"/>
      <c r="P36" s="11"/>
      <c r="Q36" s="6"/>
      <c r="R36" s="11"/>
      <c r="S36" s="6"/>
      <c r="T36" s="11"/>
    </row>
    <row r="37" spans="1:20" s="5" customFormat="1" ht="12.75" customHeight="1">
      <c r="A37" s="6" t="s">
        <v>16</v>
      </c>
      <c r="B37" s="11">
        <v>727</v>
      </c>
      <c r="C37" s="12">
        <f>SUM(D37-B37)/(B37)</f>
        <v>0.29160935350756534</v>
      </c>
      <c r="D37" s="11">
        <v>939</v>
      </c>
      <c r="E37" s="12">
        <f>SUM(F37-D37)/(D37)</f>
        <v>0.27582534611288606</v>
      </c>
      <c r="F37" s="11">
        <v>1198</v>
      </c>
      <c r="G37" s="12">
        <f>SUM(H37-F37)/(F37)</f>
        <v>0.15859766277128548</v>
      </c>
      <c r="H37" s="11">
        <v>1388</v>
      </c>
      <c r="I37" s="12">
        <f>SUM(J37-H37)/(H37)</f>
        <v>0.12968299711815562</v>
      </c>
      <c r="J37" s="11">
        <v>1568</v>
      </c>
      <c r="K37" s="12">
        <f>SUM(L37-J37)/(J37)</f>
        <v>0.09375</v>
      </c>
      <c r="L37" s="11">
        <v>1715</v>
      </c>
      <c r="M37" s="12">
        <f>SUM(N37-L37)/(L37)</f>
        <v>0.119533527696793</v>
      </c>
      <c r="N37" s="11">
        <v>1920</v>
      </c>
      <c r="O37" s="12">
        <f>SUM(P37-N37)/(N37)</f>
        <v>0.15885416666666666</v>
      </c>
      <c r="P37" s="11">
        <v>2225</v>
      </c>
      <c r="Q37" s="12">
        <f>SUM(R37-P37)/(P37)</f>
        <v>0.12404494382022471</v>
      </c>
      <c r="R37" s="11">
        <v>2501</v>
      </c>
      <c r="S37" s="12">
        <f>SUM(T37-R37)/(R37)</f>
        <v>0.11155537784886045</v>
      </c>
      <c r="T37" s="11">
        <v>2780</v>
      </c>
    </row>
    <row r="38" spans="1:20" s="5" customFormat="1" ht="10.5" customHeight="1">
      <c r="A38" s="6"/>
      <c r="B38" s="11"/>
      <c r="C38" s="12"/>
      <c r="D38" s="11"/>
      <c r="E38" s="12"/>
      <c r="F38" s="11"/>
      <c r="G38" s="12"/>
      <c r="H38" s="11"/>
      <c r="I38" s="12"/>
      <c r="J38" s="11"/>
      <c r="L38" s="11"/>
      <c r="M38" s="6"/>
      <c r="N38" s="11"/>
      <c r="O38" s="6"/>
      <c r="P38" s="11"/>
      <c r="Q38" s="6"/>
      <c r="R38" s="11"/>
      <c r="S38" s="6"/>
      <c r="T38" s="11"/>
    </row>
    <row r="39" spans="1:20" s="5" customFormat="1" ht="12.75" customHeight="1">
      <c r="A39" s="9" t="s">
        <v>17</v>
      </c>
      <c r="B39" s="11">
        <v>3183</v>
      </c>
      <c r="C39" s="12">
        <f>SUM(D39-B39)/(B39)</f>
        <v>0.051523719761231546</v>
      </c>
      <c r="D39" s="11">
        <v>3347</v>
      </c>
      <c r="E39" s="12">
        <f>SUM(F39-D39)/(D39)</f>
        <v>0.0672243800418285</v>
      </c>
      <c r="F39" s="11">
        <v>3572</v>
      </c>
      <c r="G39" s="12">
        <f>SUM(H39-F39)/(F39)</f>
        <v>-0.006159014557670772</v>
      </c>
      <c r="H39" s="11">
        <v>3550</v>
      </c>
      <c r="I39" s="12">
        <f>SUM(J39-H39)/(H39)</f>
        <v>0.02619718309859155</v>
      </c>
      <c r="J39" s="11">
        <v>3643</v>
      </c>
      <c r="K39" s="12">
        <f>SUM(L39-J39)/(J39)</f>
        <v>0.06450727422454021</v>
      </c>
      <c r="L39" s="11">
        <v>3878</v>
      </c>
      <c r="M39" s="12">
        <f>SUM(N39-L39)/(L39)</f>
        <v>0.03429602888086643</v>
      </c>
      <c r="N39" s="11">
        <v>4011</v>
      </c>
      <c r="O39" s="12">
        <f>SUM(P39-N39)/(N39)</f>
        <v>0.0456245325355273</v>
      </c>
      <c r="P39" s="11">
        <v>4194</v>
      </c>
      <c r="Q39" s="12">
        <f>SUM(R39-P39)/(P39)</f>
        <v>0.04053409632808774</v>
      </c>
      <c r="R39" s="11">
        <v>4364</v>
      </c>
      <c r="S39" s="12">
        <f>SUM(T39-R39)/(R39)</f>
        <v>0.03230980751604033</v>
      </c>
      <c r="T39" s="11">
        <v>4505</v>
      </c>
    </row>
    <row r="40" spans="1:20" s="5" customFormat="1" ht="10.5" customHeight="1">
      <c r="A40" s="6"/>
      <c r="B40" s="11"/>
      <c r="C40" s="12"/>
      <c r="D40" s="11"/>
      <c r="E40" s="12"/>
      <c r="F40" s="11"/>
      <c r="G40" s="12"/>
      <c r="H40" s="11"/>
      <c r="I40" s="12"/>
      <c r="J40" s="11"/>
      <c r="L40" s="11"/>
      <c r="M40" s="6"/>
      <c r="N40" s="11"/>
      <c r="O40" s="6"/>
      <c r="P40" s="11"/>
      <c r="Q40" s="6"/>
      <c r="R40" s="11"/>
      <c r="S40" s="6"/>
      <c r="T40" s="11"/>
    </row>
    <row r="41" spans="1:20" s="5" customFormat="1" ht="12.75" customHeight="1">
      <c r="A41" s="9" t="s">
        <v>18</v>
      </c>
      <c r="B41" s="11"/>
      <c r="C41" s="12"/>
      <c r="D41" s="11"/>
      <c r="E41" s="12"/>
      <c r="F41" s="11"/>
      <c r="G41" s="12"/>
      <c r="H41" s="11"/>
      <c r="I41" s="12"/>
      <c r="J41" s="11"/>
      <c r="L41" s="11"/>
      <c r="M41" s="6"/>
      <c r="N41" s="11"/>
      <c r="O41" s="6"/>
      <c r="P41" s="11"/>
      <c r="Q41" s="6"/>
      <c r="R41" s="11"/>
      <c r="S41" s="6"/>
      <c r="T41" s="11"/>
    </row>
    <row r="42" spans="1:20" s="5" customFormat="1" ht="12.75" customHeight="1">
      <c r="A42" s="9" t="s">
        <v>19</v>
      </c>
      <c r="B42" s="11">
        <v>2814</v>
      </c>
      <c r="C42" s="12">
        <f>SUM(D42-B42)/(B42)</f>
        <v>0.03375977256574272</v>
      </c>
      <c r="D42" s="11">
        <v>2909</v>
      </c>
      <c r="E42" s="12">
        <f>SUM(F42-D42)/(D42)</f>
        <v>0.023719491234101067</v>
      </c>
      <c r="F42" s="11">
        <v>2978</v>
      </c>
      <c r="G42" s="12">
        <f>SUM(H42-F42)/(F42)</f>
        <v>0.03928811282740094</v>
      </c>
      <c r="H42" s="11">
        <v>3095</v>
      </c>
      <c r="I42" s="12">
        <f>SUM(J42-H42)/(H42)</f>
        <v>0.039095315024232635</v>
      </c>
      <c r="J42" s="11">
        <v>3216</v>
      </c>
      <c r="K42" s="12">
        <f>SUM(L42-J42)/(J42)</f>
        <v>0.006840796019900498</v>
      </c>
      <c r="L42" s="11">
        <v>3238</v>
      </c>
      <c r="M42" s="12">
        <f>SUM(N42-L42)/(L42)</f>
        <v>0.03860407659048796</v>
      </c>
      <c r="N42" s="11">
        <v>3363</v>
      </c>
      <c r="O42" s="12">
        <f>SUM(P42-N42)/(N42)</f>
        <v>0.04103479036574487</v>
      </c>
      <c r="P42" s="11">
        <v>3501</v>
      </c>
      <c r="Q42" s="12">
        <f>SUM(R42-P42)/(P42)</f>
        <v>0.004570122822050843</v>
      </c>
      <c r="R42" s="11">
        <v>3517</v>
      </c>
      <c r="S42" s="12">
        <f>SUM(T42-R42)/(R42)</f>
        <v>-0.024168325277224907</v>
      </c>
      <c r="T42" s="11">
        <v>3432</v>
      </c>
    </row>
    <row r="43" spans="1:20" s="5" customFormat="1" ht="12.75" customHeight="1">
      <c r="A43" s="9" t="s">
        <v>20</v>
      </c>
      <c r="B43" s="11">
        <v>383</v>
      </c>
      <c r="C43" s="12">
        <f>SUM(D43-B43)/(B43)</f>
        <v>0.015665796344647518</v>
      </c>
      <c r="D43" s="11">
        <v>389</v>
      </c>
      <c r="E43" s="12">
        <f>SUM(F43-D43)/(D43)</f>
        <v>-0.02570694087403599</v>
      </c>
      <c r="F43" s="11">
        <v>379</v>
      </c>
      <c r="G43" s="12">
        <f>SUM(H43-F43)/(F43)</f>
        <v>0.06860158311345646</v>
      </c>
      <c r="H43" s="11">
        <v>405</v>
      </c>
      <c r="I43" s="12">
        <f>SUM(J43-H43)/(H43)</f>
        <v>0.01728395061728395</v>
      </c>
      <c r="J43" s="11">
        <v>412</v>
      </c>
      <c r="K43" s="12">
        <f>SUM(L43-J43)/(J43)</f>
        <v>0.009708737864077669</v>
      </c>
      <c r="L43" s="11">
        <v>416</v>
      </c>
      <c r="M43" s="12">
        <f>SUM(N43-L43)/(L43)</f>
        <v>0.06009615384615385</v>
      </c>
      <c r="N43" s="11">
        <v>441</v>
      </c>
      <c r="O43" s="12">
        <f>SUM(P43-N43)/(N43)</f>
        <v>0.08390022675736962</v>
      </c>
      <c r="P43" s="11">
        <v>478</v>
      </c>
      <c r="Q43" s="12">
        <f>SUM(R43-P43)/(P43)</f>
        <v>0</v>
      </c>
      <c r="R43" s="11">
        <v>478</v>
      </c>
      <c r="S43" s="12">
        <f>SUM(T43-R43)/(R43)</f>
        <v>-0.058577405857740586</v>
      </c>
      <c r="T43" s="11">
        <v>450</v>
      </c>
    </row>
    <row r="44" spans="1:20" s="5" customFormat="1" ht="10.5" customHeight="1">
      <c r="A44" s="6"/>
      <c r="B44" s="11"/>
      <c r="C44" s="12"/>
      <c r="D44" s="11"/>
      <c r="E44" s="12"/>
      <c r="F44" s="11"/>
      <c r="G44" s="12"/>
      <c r="H44" s="11"/>
      <c r="I44" s="12"/>
      <c r="J44" s="11"/>
      <c r="L44" s="11"/>
      <c r="M44" s="6"/>
      <c r="N44" s="11"/>
      <c r="O44" s="6"/>
      <c r="P44" s="11"/>
      <c r="Q44" s="6"/>
      <c r="R44" s="11"/>
      <c r="S44" s="6"/>
      <c r="T44" s="11"/>
    </row>
    <row r="45" spans="1:20" s="5" customFormat="1" ht="12.75" customHeight="1">
      <c r="A45" s="9" t="s">
        <v>50</v>
      </c>
      <c r="B45" s="11">
        <v>1102</v>
      </c>
      <c r="C45" s="12">
        <f>SUM(D45-B45)/(B45)</f>
        <v>0.039927404718693285</v>
      </c>
      <c r="D45" s="11">
        <v>1146</v>
      </c>
      <c r="E45" s="12">
        <f>SUM(F45-D45)/(D45)</f>
        <v>0.013089005235602094</v>
      </c>
      <c r="F45" s="11">
        <v>1161</v>
      </c>
      <c r="G45" s="12">
        <f>SUM(H45-F45)/(F45)</f>
        <v>0.02756244616709733</v>
      </c>
      <c r="H45" s="11">
        <v>1193</v>
      </c>
      <c r="I45" s="12">
        <f>SUM(J45-H45)/(H45)</f>
        <v>-0.054484492875104776</v>
      </c>
      <c r="J45" s="11">
        <v>1128</v>
      </c>
      <c r="K45" s="12">
        <f>SUM(L45-J45)/(J45)</f>
        <v>0.07535460992907801</v>
      </c>
      <c r="L45" s="11">
        <v>1213</v>
      </c>
      <c r="M45" s="12">
        <f>SUM(N45-L45)/(L45)</f>
        <v>0.00741962077493817</v>
      </c>
      <c r="N45" s="11">
        <v>1222</v>
      </c>
      <c r="O45" s="12">
        <f>SUM(P45-N45)/(N45)</f>
        <v>0.08019639934533551</v>
      </c>
      <c r="P45" s="11">
        <v>1320</v>
      </c>
      <c r="Q45" s="12">
        <f>SUM(R45-P45)/(P45)</f>
        <v>0</v>
      </c>
      <c r="R45" s="11">
        <v>1320</v>
      </c>
      <c r="S45" s="12">
        <f>SUM(T45-R45)/(R45)</f>
        <v>-0.04696969696969697</v>
      </c>
      <c r="T45" s="11">
        <v>1258</v>
      </c>
    </row>
    <row r="46" spans="1:20" s="5" customFormat="1" ht="10.5" customHeight="1">
      <c r="A46" s="6"/>
      <c r="B46" s="11"/>
      <c r="C46" s="12"/>
      <c r="D46" s="11"/>
      <c r="E46" s="12"/>
      <c r="F46" s="11"/>
      <c r="G46" s="12"/>
      <c r="H46" s="11"/>
      <c r="I46" s="12"/>
      <c r="J46" s="11"/>
      <c r="L46" s="11"/>
      <c r="M46" s="6"/>
      <c r="N46" s="11"/>
      <c r="O46" s="6"/>
      <c r="P46" s="11"/>
      <c r="Q46" s="6"/>
      <c r="R46" s="11"/>
      <c r="S46" s="6"/>
      <c r="T46" s="11"/>
    </row>
    <row r="47" spans="1:20" s="5" customFormat="1" ht="12.75" customHeight="1">
      <c r="A47" s="9" t="s">
        <v>21</v>
      </c>
      <c r="B47" s="11"/>
      <c r="C47" s="12"/>
      <c r="D47" s="11"/>
      <c r="E47" s="12"/>
      <c r="F47" s="11"/>
      <c r="G47" s="12"/>
      <c r="H47" s="11"/>
      <c r="I47" s="12"/>
      <c r="J47" s="11"/>
      <c r="L47" s="11"/>
      <c r="M47" s="6"/>
      <c r="N47" s="11"/>
      <c r="O47" s="6"/>
      <c r="P47" s="11"/>
      <c r="Q47" s="6"/>
      <c r="R47" s="11"/>
      <c r="S47" s="6"/>
      <c r="T47" s="11"/>
    </row>
    <row r="48" spans="1:20" s="5" customFormat="1" ht="12.75" customHeight="1">
      <c r="A48" s="9" t="s">
        <v>22</v>
      </c>
      <c r="B48" s="11">
        <v>3554</v>
      </c>
      <c r="C48" s="12">
        <f>SUM(D48-B48)/(B48)</f>
        <v>0.08666291502532358</v>
      </c>
      <c r="D48" s="11">
        <v>3862</v>
      </c>
      <c r="E48" s="12">
        <f>SUM(F48-D48)/(D48)</f>
        <v>0.09632314862765406</v>
      </c>
      <c r="F48" s="11">
        <v>4234</v>
      </c>
      <c r="G48" s="12">
        <f>SUM(H48-F48)/(F48)</f>
        <v>0.09163911195087387</v>
      </c>
      <c r="H48" s="11">
        <v>4622</v>
      </c>
      <c r="I48" s="12">
        <f>SUM(J48-H48)/(H48)</f>
        <v>0.07680657723929035</v>
      </c>
      <c r="J48" s="11">
        <v>4977</v>
      </c>
      <c r="K48" s="12">
        <f>SUM(L48-J48)/(J48)</f>
        <v>0.05565601768133414</v>
      </c>
      <c r="L48" s="11">
        <v>5254</v>
      </c>
      <c r="M48" s="12">
        <f>SUM(N48-L48)/(L48)</f>
        <v>0.0599543205177008</v>
      </c>
      <c r="N48" s="11">
        <v>5569</v>
      </c>
      <c r="O48" s="12">
        <f>SUM(P48-N48)/(N48)</f>
        <v>0.07416053151373676</v>
      </c>
      <c r="P48" s="11">
        <v>5982</v>
      </c>
      <c r="Q48" s="12">
        <f>SUM(R48-P48)/(P48)</f>
        <v>0.05416248746238716</v>
      </c>
      <c r="R48" s="11">
        <v>6306</v>
      </c>
      <c r="S48" s="12">
        <f>SUM(T48-R48)/(R48)</f>
        <v>0.06596891849032667</v>
      </c>
      <c r="T48" s="11">
        <v>6722</v>
      </c>
    </row>
    <row r="49" spans="1:20" s="5" customFormat="1" ht="12.75" customHeight="1">
      <c r="A49" s="9" t="s">
        <v>23</v>
      </c>
      <c r="B49" s="11">
        <v>806</v>
      </c>
      <c r="C49" s="12">
        <f>SUM(D49-B49)/(B49)</f>
        <v>-0.00620347394540943</v>
      </c>
      <c r="D49" s="11">
        <v>801</v>
      </c>
      <c r="E49" s="12">
        <f>SUM(F49-D49)/(D49)</f>
        <v>0.052434456928838954</v>
      </c>
      <c r="F49" s="11">
        <v>843</v>
      </c>
      <c r="G49" s="12">
        <f>SUM(H49-F49)/(F49)</f>
        <v>0.13404507710557534</v>
      </c>
      <c r="H49" s="11">
        <v>956</v>
      </c>
      <c r="I49" s="12">
        <f>SUM(J49-H49)/(H49)</f>
        <v>0.10251046025104603</v>
      </c>
      <c r="J49" s="11">
        <v>1054</v>
      </c>
      <c r="K49" s="12">
        <f>SUM(L49-J49)/(J49)</f>
        <v>0.11290322580645161</v>
      </c>
      <c r="L49" s="11">
        <v>1173</v>
      </c>
      <c r="M49" s="12">
        <f>SUM(N49-L49)/(L49)</f>
        <v>0.06990622335890878</v>
      </c>
      <c r="N49" s="11">
        <v>1255</v>
      </c>
      <c r="O49" s="12">
        <f>SUM(P49-N49)/(N49)</f>
        <v>-0.17051792828685258</v>
      </c>
      <c r="P49" s="11">
        <v>1041</v>
      </c>
      <c r="Q49" s="12">
        <f>SUM(R49-P49)/(P49)</f>
        <v>-0.043227665706051875</v>
      </c>
      <c r="R49" s="11">
        <v>996</v>
      </c>
      <c r="S49" s="12">
        <f>SUM(T49-R49)/(R49)</f>
        <v>0.008032128514056224</v>
      </c>
      <c r="T49" s="11">
        <v>1004</v>
      </c>
    </row>
    <row r="50" spans="1:20" s="5" customFormat="1" ht="10.5" customHeight="1">
      <c r="A50" s="9"/>
      <c r="B50" s="11"/>
      <c r="C50" s="12"/>
      <c r="D50" s="11"/>
      <c r="E50" s="12"/>
      <c r="F50" s="11"/>
      <c r="G50" s="12"/>
      <c r="H50" s="11"/>
      <c r="I50" s="12"/>
      <c r="J50" s="11"/>
      <c r="L50" s="11"/>
      <c r="M50" s="6"/>
      <c r="N50" s="11"/>
      <c r="O50" s="6"/>
      <c r="P50" s="11"/>
      <c r="Q50" s="6"/>
      <c r="R50" s="11"/>
      <c r="S50" s="6"/>
      <c r="T50" s="11"/>
    </row>
    <row r="51" spans="1:20" s="5" customFormat="1" ht="12.75" customHeight="1">
      <c r="A51" s="9" t="s">
        <v>39</v>
      </c>
      <c r="B51" s="11"/>
      <c r="C51" s="12"/>
      <c r="D51" s="11"/>
      <c r="E51" s="12"/>
      <c r="F51" s="11">
        <v>305</v>
      </c>
      <c r="G51" s="12">
        <f>SUM(H51-F51)/(F51)</f>
        <v>0.3180327868852459</v>
      </c>
      <c r="H51" s="11">
        <v>402</v>
      </c>
      <c r="I51" s="12">
        <f>SUM(J51-H51)/(H51)</f>
        <v>0.17661691542288557</v>
      </c>
      <c r="J51" s="11">
        <v>473</v>
      </c>
      <c r="K51" s="12">
        <f>SUM(L51-J51)/(J51)</f>
        <v>0.18604651162790697</v>
      </c>
      <c r="L51" s="11">
        <v>561</v>
      </c>
      <c r="M51" s="12">
        <f>SUM(N51-L51)/(L51)</f>
        <v>0.25133689839572193</v>
      </c>
      <c r="N51" s="11">
        <v>702</v>
      </c>
      <c r="O51" s="12">
        <f>SUM(P51-N51)/(N51)</f>
        <v>0.2678062678062678</v>
      </c>
      <c r="P51" s="11">
        <v>890</v>
      </c>
      <c r="Q51" s="12">
        <f>SUM(R51-P51)/(P51)</f>
        <v>0.21685393258426966</v>
      </c>
      <c r="R51" s="11">
        <v>1083</v>
      </c>
      <c r="S51" s="12">
        <f>SUM(T51-R51)/(R51)</f>
        <v>0.2742382271468144</v>
      </c>
      <c r="T51" s="11">
        <v>1380</v>
      </c>
    </row>
    <row r="52" spans="1:20" s="5" customFormat="1" ht="12.75" customHeight="1">
      <c r="A52" s="9"/>
      <c r="B52" s="11"/>
      <c r="C52" s="12"/>
      <c r="D52" s="11"/>
      <c r="E52" s="12"/>
      <c r="F52" s="11"/>
      <c r="G52" s="12"/>
      <c r="H52" s="11"/>
      <c r="I52" s="12"/>
      <c r="J52" s="11"/>
      <c r="L52" s="11"/>
      <c r="M52" s="6"/>
      <c r="N52" s="11"/>
      <c r="O52" s="6"/>
      <c r="P52" s="11"/>
      <c r="Q52" s="6"/>
      <c r="R52" s="11"/>
      <c r="S52" s="6"/>
      <c r="T52" s="11"/>
    </row>
    <row r="53" spans="1:20" s="5" customFormat="1" ht="12.75" customHeight="1">
      <c r="A53" s="13" t="s">
        <v>38</v>
      </c>
      <c r="B53" s="11">
        <v>72</v>
      </c>
      <c r="C53" s="12">
        <f>SUM(D53-B53)/(B53)</f>
        <v>-0.09722222222222222</v>
      </c>
      <c r="D53" s="11">
        <v>65</v>
      </c>
      <c r="E53" s="12">
        <f>SUM(F53-D53)/(D53)</f>
        <v>0.27692307692307694</v>
      </c>
      <c r="F53" s="11">
        <v>83</v>
      </c>
      <c r="G53" s="12">
        <f>SUM(H53-F53)/(F53)</f>
        <v>0</v>
      </c>
      <c r="H53" s="11">
        <v>83</v>
      </c>
      <c r="I53" s="12"/>
      <c r="J53" s="11"/>
      <c r="L53" s="11"/>
      <c r="M53" s="6"/>
      <c r="N53" s="11"/>
      <c r="O53" s="6"/>
      <c r="P53" s="11"/>
      <c r="Q53" s="6"/>
      <c r="R53" s="11"/>
      <c r="S53" s="6"/>
      <c r="T53" s="11"/>
    </row>
    <row r="54" spans="1:20" s="5" customFormat="1" ht="12.75" customHeight="1">
      <c r="A54" s="13"/>
      <c r="B54" s="11"/>
      <c r="C54" s="12"/>
      <c r="D54" s="11"/>
      <c r="E54" s="12"/>
      <c r="F54" s="11"/>
      <c r="G54" s="12"/>
      <c r="H54" s="11"/>
      <c r="I54" s="12"/>
      <c r="J54" s="11"/>
      <c r="L54" s="11"/>
      <c r="M54" s="6"/>
      <c r="N54" s="11"/>
      <c r="O54" s="6"/>
      <c r="P54" s="11"/>
      <c r="Q54" s="6"/>
      <c r="R54" s="11"/>
      <c r="S54" s="6"/>
      <c r="T54" s="11"/>
    </row>
    <row r="55" spans="1:20" s="5" customFormat="1" ht="12.75" customHeight="1">
      <c r="A55" s="9" t="s">
        <v>48</v>
      </c>
      <c r="B55" s="11"/>
      <c r="C55" s="12"/>
      <c r="D55" s="11"/>
      <c r="E55" s="12"/>
      <c r="F55" s="11"/>
      <c r="G55" s="12"/>
      <c r="H55" s="11"/>
      <c r="I55" s="12"/>
      <c r="J55" s="11"/>
      <c r="L55" s="11"/>
      <c r="M55" s="6"/>
      <c r="N55" s="11"/>
      <c r="O55" s="6"/>
      <c r="P55" s="11">
        <v>311</v>
      </c>
      <c r="Q55" s="12">
        <f>SUM(R55-P55)/(P55)</f>
        <v>-0.01929260450160772</v>
      </c>
      <c r="R55" s="11">
        <v>305</v>
      </c>
      <c r="S55" s="12">
        <f>SUM(T55-R55)/(R55)</f>
        <v>0.1737704918032787</v>
      </c>
      <c r="T55" s="11">
        <v>358</v>
      </c>
    </row>
    <row r="56" spans="1:20" s="5" customFormat="1" ht="12.75" customHeight="1">
      <c r="A56" s="9"/>
      <c r="B56" s="11"/>
      <c r="C56" s="12"/>
      <c r="D56" s="11"/>
      <c r="E56" s="12"/>
      <c r="F56" s="11"/>
      <c r="G56" s="12"/>
      <c r="H56" s="11"/>
      <c r="I56" s="12"/>
      <c r="J56" s="11"/>
      <c r="L56" s="11"/>
      <c r="M56" s="6"/>
      <c r="N56" s="11"/>
      <c r="O56" s="6"/>
      <c r="P56" s="11"/>
      <c r="Q56" s="6"/>
      <c r="R56" s="11"/>
      <c r="S56" s="6"/>
      <c r="T56" s="11"/>
    </row>
    <row r="57" spans="1:20" s="5" customFormat="1" ht="12.75" customHeight="1">
      <c r="A57" s="9" t="s">
        <v>49</v>
      </c>
      <c r="B57" s="11"/>
      <c r="C57" s="12"/>
      <c r="D57" s="11"/>
      <c r="E57" s="12"/>
      <c r="F57" s="11"/>
      <c r="G57" s="12"/>
      <c r="H57" s="11"/>
      <c r="I57" s="12"/>
      <c r="J57" s="11"/>
      <c r="L57" s="11"/>
      <c r="M57" s="6"/>
      <c r="N57" s="11"/>
      <c r="O57" s="6"/>
      <c r="P57" s="11"/>
      <c r="Q57" s="6"/>
      <c r="R57" s="11">
        <v>328</v>
      </c>
      <c r="S57" s="12">
        <f>SUM(T57-R57)/(R57)</f>
        <v>0.2225609756097561</v>
      </c>
      <c r="T57" s="11">
        <v>401</v>
      </c>
    </row>
    <row r="58" spans="1:20" s="5" customFormat="1" ht="10.5" customHeight="1">
      <c r="A58" s="6"/>
      <c r="B58" s="11"/>
      <c r="C58" s="12"/>
      <c r="D58" s="11"/>
      <c r="E58" s="12"/>
      <c r="F58" s="11"/>
      <c r="G58" s="12"/>
      <c r="H58" s="11"/>
      <c r="I58" s="12"/>
      <c r="J58" s="11"/>
      <c r="L58" s="11"/>
      <c r="M58" s="6"/>
      <c r="N58" s="11"/>
      <c r="O58" s="6"/>
      <c r="P58" s="11"/>
      <c r="Q58" s="6"/>
      <c r="R58" s="11"/>
      <c r="S58" s="6"/>
      <c r="T58" s="11"/>
    </row>
    <row r="59" spans="1:20" s="5" customFormat="1" ht="12.75" customHeight="1">
      <c r="A59" s="9" t="s">
        <v>24</v>
      </c>
      <c r="B59" s="11"/>
      <c r="C59" s="12"/>
      <c r="D59" s="11"/>
      <c r="E59" s="12"/>
      <c r="F59" s="11"/>
      <c r="G59" s="12"/>
      <c r="H59" s="11"/>
      <c r="I59" s="12"/>
      <c r="J59" s="11"/>
      <c r="L59" s="11"/>
      <c r="M59" s="6"/>
      <c r="N59" s="11"/>
      <c r="O59" s="6"/>
      <c r="P59" s="11"/>
      <c r="Q59" s="6"/>
      <c r="R59" s="11"/>
      <c r="S59" s="6"/>
      <c r="T59" s="11"/>
    </row>
    <row r="60" spans="1:20" s="5" customFormat="1" ht="12.75" customHeight="1">
      <c r="A60" s="9" t="s">
        <v>25</v>
      </c>
      <c r="B60" s="11">
        <v>560</v>
      </c>
      <c r="C60" s="12">
        <f>SUM(D60-B60)/(B60)</f>
        <v>0.023214285714285715</v>
      </c>
      <c r="D60" s="11">
        <v>573</v>
      </c>
      <c r="E60" s="12">
        <f>SUM(F60-D60)/(D60)</f>
        <v>0.04537521815008726</v>
      </c>
      <c r="F60" s="11">
        <v>599</v>
      </c>
      <c r="G60" s="12">
        <f>SUM(H60-F60)/(F60)</f>
        <v>0.041736227045075125</v>
      </c>
      <c r="H60" s="11">
        <v>624</v>
      </c>
      <c r="I60" s="12">
        <f>SUM(J60-H60)/(H60)</f>
        <v>0.003205128205128205</v>
      </c>
      <c r="J60" s="11">
        <v>626</v>
      </c>
      <c r="K60" s="12">
        <f>SUM(L60-J60)/(J60)</f>
        <v>0.009584664536741214</v>
      </c>
      <c r="L60" s="11">
        <v>632</v>
      </c>
      <c r="M60" s="12">
        <f>SUM(N60-L60)/(L60)</f>
        <v>0.03322784810126582</v>
      </c>
      <c r="N60" s="11">
        <v>653</v>
      </c>
      <c r="O60" s="12">
        <f>SUM(P60-N60)/(N60)</f>
        <v>0.10107197549770292</v>
      </c>
      <c r="P60" s="11">
        <v>719</v>
      </c>
      <c r="Q60" s="12">
        <f>SUM(R60-P60)/(P60)</f>
        <v>0.02364394993045897</v>
      </c>
      <c r="R60" s="11">
        <v>736</v>
      </c>
      <c r="S60" s="12">
        <f>SUM(T60-R60)/(R60)</f>
        <v>0.006793478260869565</v>
      </c>
      <c r="T60" s="11">
        <v>741</v>
      </c>
    </row>
    <row r="61" spans="1:20" s="5" customFormat="1" ht="12.75" customHeight="1">
      <c r="A61" s="9" t="s">
        <v>26</v>
      </c>
      <c r="B61" s="11">
        <v>378</v>
      </c>
      <c r="C61" s="12">
        <f>SUM(D61-B61)/(B61)</f>
        <v>0.09788359788359788</v>
      </c>
      <c r="D61" s="11">
        <v>415</v>
      </c>
      <c r="E61" s="12">
        <f>SUM(F61-D61)/(D61)</f>
        <v>-0.014457831325301205</v>
      </c>
      <c r="F61" s="11">
        <v>409</v>
      </c>
      <c r="G61" s="12">
        <f>SUM(H61-F61)/(F61)</f>
        <v>0.09046454767726161</v>
      </c>
      <c r="H61" s="11">
        <v>446</v>
      </c>
      <c r="I61" s="12">
        <f>SUM(J61-H61)/(H61)</f>
        <v>0.011210762331838564</v>
      </c>
      <c r="J61" s="11">
        <v>451</v>
      </c>
      <c r="K61" s="12">
        <f>SUM(L61-J61)/(J61)</f>
        <v>0.082039911308204</v>
      </c>
      <c r="L61" s="11">
        <v>488</v>
      </c>
      <c r="M61" s="12">
        <f>SUM(N61-L61)/(L61)</f>
        <v>0.09631147540983606</v>
      </c>
      <c r="N61" s="11">
        <v>535</v>
      </c>
      <c r="O61" s="12">
        <f>SUM(P61-N61)/(N61)</f>
        <v>0.014953271028037384</v>
      </c>
      <c r="P61" s="11">
        <v>543</v>
      </c>
      <c r="Q61" s="12">
        <f>SUM(R61-P61)/(P61)</f>
        <v>0.055248618784530384</v>
      </c>
      <c r="R61" s="11">
        <v>573</v>
      </c>
      <c r="S61" s="12">
        <f>SUM(T61-R61)/(R61)</f>
        <v>-0.006980802792321117</v>
      </c>
      <c r="T61" s="11">
        <v>569</v>
      </c>
    </row>
    <row r="62" spans="1:20" s="5" customFormat="1" ht="10.5" customHeight="1">
      <c r="A62" s="6"/>
      <c r="B62" s="11"/>
      <c r="C62" s="12"/>
      <c r="D62" s="11"/>
      <c r="E62" s="12"/>
      <c r="F62" s="11"/>
      <c r="G62" s="12"/>
      <c r="H62" s="11"/>
      <c r="I62" s="12"/>
      <c r="J62" s="11"/>
      <c r="L62" s="11"/>
      <c r="M62" s="6"/>
      <c r="N62" s="11"/>
      <c r="O62" s="6"/>
      <c r="P62" s="11"/>
      <c r="Q62" s="6"/>
      <c r="R62" s="11"/>
      <c r="S62" s="6"/>
      <c r="T62" s="11"/>
    </row>
    <row r="63" spans="1:20" s="5" customFormat="1" ht="12.75" customHeight="1">
      <c r="A63" s="9" t="s">
        <v>27</v>
      </c>
      <c r="B63" s="11"/>
      <c r="C63" s="12"/>
      <c r="D63" s="11"/>
      <c r="E63" s="12"/>
      <c r="F63" s="11"/>
      <c r="G63" s="12"/>
      <c r="H63" s="11"/>
      <c r="I63" s="12"/>
      <c r="J63" s="11"/>
      <c r="L63" s="11"/>
      <c r="M63" s="6"/>
      <c r="N63" s="11"/>
      <c r="O63" s="6"/>
      <c r="P63" s="11"/>
      <c r="Q63" s="6"/>
      <c r="R63" s="11"/>
      <c r="S63" s="6"/>
      <c r="T63" s="11"/>
    </row>
    <row r="64" spans="1:20" s="5" customFormat="1" ht="12.75" customHeight="1">
      <c r="A64" s="9" t="s">
        <v>28</v>
      </c>
      <c r="B64" s="11">
        <v>1197</v>
      </c>
      <c r="C64" s="12">
        <f>SUM(D64-B64)/(B64)</f>
        <v>0.09523809523809523</v>
      </c>
      <c r="D64" s="11">
        <v>1311</v>
      </c>
      <c r="E64" s="12">
        <f>SUM(F64-D64)/(D64)</f>
        <v>0.08848207475209764</v>
      </c>
      <c r="F64" s="11">
        <v>1427</v>
      </c>
      <c r="G64" s="12">
        <f>SUM(H64-F64)/(F64)</f>
        <v>0.0861948142957253</v>
      </c>
      <c r="H64" s="11">
        <v>1550</v>
      </c>
      <c r="I64" s="12">
        <f>SUM(J64-H64)/(H64)</f>
        <v>0.043225806451612905</v>
      </c>
      <c r="J64" s="11">
        <v>1617</v>
      </c>
      <c r="K64" s="12">
        <f>SUM(L64-J64)/(J64)</f>
        <v>0.09647495361781076</v>
      </c>
      <c r="L64" s="11">
        <v>1773</v>
      </c>
      <c r="M64" s="12">
        <f>SUM(N64-L64)/(L64)</f>
        <v>0.07219402143260012</v>
      </c>
      <c r="N64" s="11">
        <v>1901</v>
      </c>
      <c r="O64" s="12">
        <f>SUM(P64-N64)/(N64)</f>
        <v>0.09100473435034193</v>
      </c>
      <c r="P64" s="11">
        <v>2074</v>
      </c>
      <c r="Q64" s="12">
        <f>SUM(R64-P64)/(P64)</f>
        <v>0.09209257473481196</v>
      </c>
      <c r="R64" s="11">
        <v>2265</v>
      </c>
      <c r="S64" s="12">
        <f>SUM(T64-R64)/(R64)</f>
        <v>0.04150110375275938</v>
      </c>
      <c r="T64" s="11">
        <v>2359</v>
      </c>
    </row>
    <row r="65" spans="1:20" s="5" customFormat="1" ht="10.5" customHeight="1">
      <c r="A65" s="6"/>
      <c r="B65" s="11"/>
      <c r="C65" s="12"/>
      <c r="D65" s="11"/>
      <c r="E65" s="12"/>
      <c r="F65" s="11"/>
      <c r="G65" s="12"/>
      <c r="H65" s="11"/>
      <c r="I65" s="12"/>
      <c r="J65" s="11"/>
      <c r="L65" s="11"/>
      <c r="M65" s="6"/>
      <c r="N65" s="11"/>
      <c r="O65" s="6"/>
      <c r="P65" s="11"/>
      <c r="Q65" s="6"/>
      <c r="R65" s="11"/>
      <c r="S65" s="6"/>
      <c r="T65" s="11"/>
    </row>
    <row r="66" spans="1:20" s="5" customFormat="1" ht="12.75" customHeight="1">
      <c r="A66" s="9" t="s">
        <v>29</v>
      </c>
      <c r="B66" s="11"/>
      <c r="C66" s="12"/>
      <c r="D66" s="11"/>
      <c r="E66" s="12"/>
      <c r="F66" s="11"/>
      <c r="G66" s="12"/>
      <c r="H66" s="11"/>
      <c r="I66" s="12"/>
      <c r="J66" s="11"/>
      <c r="L66" s="11"/>
      <c r="M66" s="6"/>
      <c r="N66" s="11"/>
      <c r="O66" s="6"/>
      <c r="P66" s="11"/>
      <c r="Q66" s="6"/>
      <c r="R66" s="11"/>
      <c r="S66" s="6"/>
      <c r="T66" s="11"/>
    </row>
    <row r="67" spans="1:20" s="5" customFormat="1" ht="12.75" customHeight="1">
      <c r="A67" s="9" t="s">
        <v>30</v>
      </c>
      <c r="B67" s="11">
        <v>2713</v>
      </c>
      <c r="C67" s="12">
        <f>SUM(D67-B67)/(B67)</f>
        <v>0.0792480648728345</v>
      </c>
      <c r="D67" s="11">
        <v>2928</v>
      </c>
      <c r="E67" s="12">
        <f>SUM(F67-D67)/(D67)</f>
        <v>0.06796448087431695</v>
      </c>
      <c r="F67" s="11">
        <v>3127</v>
      </c>
      <c r="G67" s="12">
        <f>SUM(H67-F67)/(F67)</f>
        <v>0.07771026543012471</v>
      </c>
      <c r="H67" s="11">
        <v>3370</v>
      </c>
      <c r="I67" s="12">
        <f>SUM(J67-H67)/(H67)</f>
        <v>0.0486646884272997</v>
      </c>
      <c r="J67" s="11">
        <v>3534</v>
      </c>
      <c r="K67" s="12">
        <f>SUM(L67-J67)/(J67)</f>
        <v>0.04867006225240521</v>
      </c>
      <c r="L67" s="11">
        <v>3706</v>
      </c>
      <c r="M67" s="12">
        <f>SUM(N67-L67)/(L67)</f>
        <v>0.03615758229897464</v>
      </c>
      <c r="N67" s="11">
        <v>3840</v>
      </c>
      <c r="O67" s="12">
        <f>SUM(P67-N67)/(N67)</f>
        <v>0.06302083333333333</v>
      </c>
      <c r="P67" s="11">
        <v>4082</v>
      </c>
      <c r="Q67" s="12">
        <f>SUM(R67-P67)/(P67)</f>
        <v>0.05732484076433121</v>
      </c>
      <c r="R67" s="11">
        <v>4316</v>
      </c>
      <c r="S67" s="12">
        <f>SUM(T67-R67)/(R67)</f>
        <v>0.021779425393883226</v>
      </c>
      <c r="T67" s="11">
        <v>4410</v>
      </c>
    </row>
    <row r="68" spans="1:20" s="5" customFormat="1" ht="12.75" customHeight="1">
      <c r="A68" s="9" t="s">
        <v>31</v>
      </c>
      <c r="B68" s="11">
        <v>1793</v>
      </c>
      <c r="C68" s="12">
        <f>SUM(D68-B68)/(B68)</f>
        <v>0.0758505298382599</v>
      </c>
      <c r="D68" s="11">
        <v>1929</v>
      </c>
      <c r="E68" s="12">
        <f>SUM(F68-D68)/(D68)</f>
        <v>0.07153965785381027</v>
      </c>
      <c r="F68" s="11">
        <v>2067</v>
      </c>
      <c r="G68" s="12">
        <f>SUM(H68-F68)/(F68)</f>
        <v>0.05757135945815191</v>
      </c>
      <c r="H68" s="11">
        <v>2186</v>
      </c>
      <c r="I68" s="12">
        <f>SUM(J68-H68)/(H68)</f>
        <v>0.07090576395242452</v>
      </c>
      <c r="J68" s="11">
        <v>2341</v>
      </c>
      <c r="K68" s="12">
        <f>SUM(L68-J68)/(J68)</f>
        <v>0.012387868432293891</v>
      </c>
      <c r="L68" s="11">
        <v>2370</v>
      </c>
      <c r="M68" s="12">
        <f>SUM(N68-L68)/(L68)</f>
        <v>0.05907172995780591</v>
      </c>
      <c r="N68" s="11">
        <v>2510</v>
      </c>
      <c r="O68" s="12">
        <f>SUM(P68-N68)/(N68)</f>
        <v>0.04342629482071713</v>
      </c>
      <c r="P68" s="11">
        <v>2619</v>
      </c>
      <c r="Q68" s="12">
        <f>SUM(R68-P68)/(P68)</f>
        <v>0.04085528827796869</v>
      </c>
      <c r="R68" s="11">
        <v>2726</v>
      </c>
      <c r="S68" s="12">
        <f>SUM(T68-R68)/(R68)</f>
        <v>0.04475421863536317</v>
      </c>
      <c r="T68" s="11">
        <v>2848</v>
      </c>
    </row>
    <row r="69" spans="1:20" s="5" customFormat="1" ht="10.5" customHeight="1">
      <c r="A69" s="6"/>
      <c r="B69" s="11"/>
      <c r="C69" s="12"/>
      <c r="D69" s="11"/>
      <c r="E69" s="12"/>
      <c r="F69" s="11"/>
      <c r="G69" s="12"/>
      <c r="H69" s="11"/>
      <c r="I69" s="12"/>
      <c r="J69" s="11"/>
      <c r="L69" s="11"/>
      <c r="M69" s="6"/>
      <c r="N69" s="11"/>
      <c r="O69" s="6"/>
      <c r="P69" s="11"/>
      <c r="Q69" s="6"/>
      <c r="R69" s="11"/>
      <c r="S69" s="6"/>
      <c r="T69" s="11"/>
    </row>
    <row r="70" spans="1:20" s="5" customFormat="1" ht="12.75" customHeight="1">
      <c r="A70" s="9" t="s">
        <v>32</v>
      </c>
      <c r="B70" s="11">
        <v>1706</v>
      </c>
      <c r="C70" s="12">
        <f>SUM(D70-B70)/(B70)</f>
        <v>0.13012895662368112</v>
      </c>
      <c r="D70" s="11">
        <v>1928</v>
      </c>
      <c r="E70" s="12">
        <f>SUM(F70-D70)/(D70)</f>
        <v>0.1628630705394191</v>
      </c>
      <c r="F70" s="11">
        <v>2242</v>
      </c>
      <c r="G70" s="12">
        <f>SUM(H70-F70)/(F70)</f>
        <v>0.08028545941123996</v>
      </c>
      <c r="H70" s="11">
        <v>2422</v>
      </c>
      <c r="I70" s="12">
        <f>SUM(J70-H70)/(H70)</f>
        <v>0.16019818331957061</v>
      </c>
      <c r="J70" s="11">
        <v>2810</v>
      </c>
      <c r="K70" s="12">
        <f>SUM(L70-J70)/(J70)</f>
        <v>0.10498220640569395</v>
      </c>
      <c r="L70" s="11">
        <v>3105</v>
      </c>
      <c r="M70" s="12">
        <f>SUM(N70-L70)/(L70)</f>
        <v>0.13075684380032207</v>
      </c>
      <c r="N70" s="11">
        <v>3511</v>
      </c>
      <c r="O70" s="12">
        <f>SUM(P70-N70)/(N70)</f>
        <v>0.09940187980632298</v>
      </c>
      <c r="P70" s="11">
        <v>3860</v>
      </c>
      <c r="Q70" s="12">
        <f>SUM(R70-P70)/(P70)</f>
        <v>0.10284974093264249</v>
      </c>
      <c r="R70" s="11">
        <v>4257</v>
      </c>
      <c r="S70" s="12">
        <f>SUM(T70-R70)/(R70)</f>
        <v>0.09090909090909091</v>
      </c>
      <c r="T70" s="11">
        <v>4644</v>
      </c>
    </row>
    <row r="71" spans="1:20" s="5" customFormat="1" ht="10.5" customHeight="1">
      <c r="A71" s="6"/>
      <c r="B71" s="11"/>
      <c r="C71" s="12"/>
      <c r="D71" s="11"/>
      <c r="E71" s="12"/>
      <c r="F71" s="11"/>
      <c r="G71" s="12"/>
      <c r="H71" s="11"/>
      <c r="I71" s="12"/>
      <c r="J71" s="11"/>
      <c r="L71" s="11"/>
      <c r="M71" s="6"/>
      <c r="N71" s="11"/>
      <c r="O71" s="6"/>
      <c r="P71" s="11"/>
      <c r="Q71" s="6"/>
      <c r="R71" s="11"/>
      <c r="S71" s="6"/>
      <c r="T71" s="11"/>
    </row>
    <row r="72" spans="1:20" s="5" customFormat="1" ht="12.75" customHeight="1">
      <c r="A72" s="9" t="s">
        <v>33</v>
      </c>
      <c r="B72" s="11"/>
      <c r="C72" s="12"/>
      <c r="D72" s="11"/>
      <c r="E72" s="12"/>
      <c r="F72" s="11"/>
      <c r="G72" s="12"/>
      <c r="H72" s="11"/>
      <c r="I72" s="12"/>
      <c r="J72" s="11"/>
      <c r="L72" s="11"/>
      <c r="M72" s="6"/>
      <c r="N72" s="11"/>
      <c r="O72" s="6"/>
      <c r="P72" s="11"/>
      <c r="Q72" s="6"/>
      <c r="R72" s="11"/>
      <c r="S72" s="6"/>
      <c r="T72" s="11"/>
    </row>
    <row r="73" spans="1:20" s="5" customFormat="1" ht="12.75" customHeight="1">
      <c r="A73" s="9" t="s">
        <v>19</v>
      </c>
      <c r="B73" s="11">
        <v>4687</v>
      </c>
      <c r="C73" s="12">
        <f>SUM(D73-B73)/(B73)</f>
        <v>0.05312566673778536</v>
      </c>
      <c r="D73" s="11">
        <v>4936</v>
      </c>
      <c r="E73" s="12">
        <f>SUM(F73-D73)/(D73)</f>
        <v>0.03829011345218801</v>
      </c>
      <c r="F73" s="11">
        <v>5125</v>
      </c>
      <c r="G73" s="12">
        <f>SUM(H73-F73)/(F73)</f>
        <v>0.044097560975609754</v>
      </c>
      <c r="H73" s="11">
        <v>5351</v>
      </c>
      <c r="I73" s="12">
        <f>SUM(J73-H73)/(H73)</f>
        <v>0.0360680246682863</v>
      </c>
      <c r="J73" s="11">
        <v>5544</v>
      </c>
      <c r="K73" s="12">
        <f>SUM(L73-J73)/(J73)</f>
        <v>0.05068542568542569</v>
      </c>
      <c r="L73" s="11">
        <v>5825</v>
      </c>
      <c r="M73" s="12">
        <f>SUM(N73-L73)/(L73)</f>
        <v>0.06317596566523605</v>
      </c>
      <c r="N73" s="11">
        <v>6193</v>
      </c>
      <c r="O73" s="12">
        <f>SUM(P73-N73)/(N73)</f>
        <v>0.020829969320200228</v>
      </c>
      <c r="P73" s="11">
        <v>6322</v>
      </c>
      <c r="Q73" s="12">
        <f>SUM(R73-P73)/(P73)</f>
        <v>0.015659601391964567</v>
      </c>
      <c r="R73" s="11">
        <v>6421</v>
      </c>
      <c r="S73" s="12">
        <f>SUM(T73-R73)/(R73)</f>
        <v>-0.01027877277682604</v>
      </c>
      <c r="T73" s="11">
        <v>6355</v>
      </c>
    </row>
    <row r="74" spans="1:20" s="5" customFormat="1" ht="12.75" customHeight="1">
      <c r="A74" s="9" t="s">
        <v>20</v>
      </c>
      <c r="B74" s="11">
        <v>946</v>
      </c>
      <c r="C74" s="12">
        <f>SUM(D74-B74)/(B74)</f>
        <v>0.040169133192389</v>
      </c>
      <c r="D74" s="11">
        <v>984</v>
      </c>
      <c r="E74" s="12">
        <f>SUM(F74-D74)/(D74)</f>
        <v>0.14634146341463414</v>
      </c>
      <c r="F74" s="11">
        <v>1128</v>
      </c>
      <c r="G74" s="12">
        <f>SUM(H74-F74)/(F74)</f>
        <v>0.012411347517730497</v>
      </c>
      <c r="H74" s="11">
        <v>1142</v>
      </c>
      <c r="I74" s="12">
        <f>SUM(J74-H74)/(H74)</f>
        <v>-0.021891418563922942</v>
      </c>
      <c r="J74" s="11">
        <v>1117</v>
      </c>
      <c r="K74" s="12">
        <f>SUM(L74-J74)/(J74)</f>
        <v>0.12264995523724262</v>
      </c>
      <c r="L74" s="11">
        <v>1254</v>
      </c>
      <c r="M74" s="12">
        <f>SUM(N74-L74)/(L74)</f>
        <v>0.049441786283891544</v>
      </c>
      <c r="N74" s="11">
        <v>1316</v>
      </c>
      <c r="O74" s="12">
        <f>SUM(P74-N74)/(N74)</f>
        <v>0.07522796352583587</v>
      </c>
      <c r="P74" s="11">
        <v>1415</v>
      </c>
      <c r="Q74" s="12">
        <f>SUM(R74-P74)/(P74)</f>
        <v>0.05371024734982332</v>
      </c>
      <c r="R74" s="11">
        <v>1491</v>
      </c>
      <c r="S74" s="12">
        <f>SUM(T74-R74)/(R74)</f>
        <v>0.038900067069081154</v>
      </c>
      <c r="T74" s="11">
        <v>1549</v>
      </c>
    </row>
    <row r="75" spans="1:20" s="5" customFormat="1" ht="10.5" customHeight="1">
      <c r="A75" s="9"/>
      <c r="B75" s="11"/>
      <c r="C75" s="12"/>
      <c r="D75" s="11"/>
      <c r="E75" s="12"/>
      <c r="F75" s="11"/>
      <c r="G75" s="12"/>
      <c r="H75" s="11"/>
      <c r="I75" s="12"/>
      <c r="J75" s="11"/>
      <c r="L75" s="11"/>
      <c r="M75" s="6"/>
      <c r="N75" s="11"/>
      <c r="O75" s="6"/>
      <c r="P75" s="11"/>
      <c r="Q75" s="6"/>
      <c r="R75" s="11"/>
      <c r="S75" s="6"/>
      <c r="T75" s="11"/>
    </row>
    <row r="76" spans="1:20" s="5" customFormat="1" ht="12.75" customHeight="1">
      <c r="A76" s="9" t="s">
        <v>34</v>
      </c>
      <c r="B76" s="11">
        <v>1795</v>
      </c>
      <c r="C76" s="12">
        <f>SUM(D76-B76)/(B76)</f>
        <v>0.249025069637883</v>
      </c>
      <c r="D76" s="11">
        <v>2242</v>
      </c>
      <c r="E76" s="12">
        <f>SUM(F76-D76)/(D76)</f>
        <v>0.18599464763603926</v>
      </c>
      <c r="F76" s="11">
        <v>2659</v>
      </c>
      <c r="G76" s="12">
        <f>SUM(H76-F76)/(F76)</f>
        <v>0.14667168108311396</v>
      </c>
      <c r="H76" s="11">
        <v>3049</v>
      </c>
      <c r="I76" s="12">
        <f>SUM(J76-H76)/(H76)</f>
        <v>0.10068875040997048</v>
      </c>
      <c r="J76" s="11">
        <v>3356</v>
      </c>
      <c r="K76" s="12">
        <f>SUM(L76-J76)/(J76)</f>
        <v>0.07598331346841478</v>
      </c>
      <c r="L76" s="11">
        <v>3611</v>
      </c>
      <c r="M76" s="12">
        <f>SUM(N76-L76)/(L76)</f>
        <v>0.12018831348656882</v>
      </c>
      <c r="N76" s="11">
        <v>4045</v>
      </c>
      <c r="O76" s="12">
        <f>SUM(P76-N76)/(N76)</f>
        <v>0.10358467243510507</v>
      </c>
      <c r="P76" s="11">
        <v>4464</v>
      </c>
      <c r="Q76" s="12">
        <f>SUM(R76-P76)/(P76)</f>
        <v>0.08064516129032258</v>
      </c>
      <c r="R76" s="11">
        <v>4824</v>
      </c>
      <c r="S76" s="12">
        <f>SUM(T76-R76)/(R76)</f>
        <v>0.1011608623548922</v>
      </c>
      <c r="T76" s="11">
        <v>5312</v>
      </c>
    </row>
    <row r="77" spans="1:20" s="5" customFormat="1" ht="10.5" customHeight="1">
      <c r="A77" s="6"/>
      <c r="B77" s="11"/>
      <c r="C77" s="12"/>
      <c r="D77" s="11"/>
      <c r="E77" s="12"/>
      <c r="F77" s="11"/>
      <c r="G77" s="12"/>
      <c r="H77" s="11"/>
      <c r="I77" s="12"/>
      <c r="J77" s="11"/>
      <c r="L77" s="11"/>
      <c r="M77" s="6"/>
      <c r="N77" s="11"/>
      <c r="O77" s="6"/>
      <c r="P77" s="11"/>
      <c r="Q77" s="6"/>
      <c r="R77" s="11"/>
      <c r="S77" s="6"/>
      <c r="T77" s="11"/>
    </row>
    <row r="78" spans="1:20" s="5" customFormat="1" ht="12.75" customHeight="1">
      <c r="A78" s="9" t="s">
        <v>35</v>
      </c>
      <c r="B78" s="11">
        <v>7816</v>
      </c>
      <c r="C78" s="12">
        <f>SUM(D78-B78)/(B78)</f>
        <v>0.04708290685772774</v>
      </c>
      <c r="D78" s="11">
        <v>8184</v>
      </c>
      <c r="E78" s="12">
        <f>SUM(F78-D78)/(D78)</f>
        <v>0.04288856304985337</v>
      </c>
      <c r="F78" s="11">
        <v>8535</v>
      </c>
      <c r="G78" s="12">
        <f>SUM(H78-F78)/(F78)</f>
        <v>0.04288224956063269</v>
      </c>
      <c r="H78" s="11">
        <v>8901</v>
      </c>
      <c r="I78" s="12">
        <f>SUM(J78-H78)/(H78)</f>
        <v>0.033816425120772944</v>
      </c>
      <c r="J78" s="11">
        <v>9202</v>
      </c>
      <c r="K78" s="12">
        <f>SUM(L78-J78)/(J78)</f>
        <v>0.04238209084981526</v>
      </c>
      <c r="L78" s="11">
        <v>9592</v>
      </c>
      <c r="M78" s="12">
        <f>SUM(N78-L78)/(L78)</f>
        <v>0.034403669724770644</v>
      </c>
      <c r="N78" s="11">
        <v>9922</v>
      </c>
      <c r="O78" s="12">
        <f>SUM(P78-N78)/(N78)</f>
        <v>0.05472686958274541</v>
      </c>
      <c r="P78" s="11">
        <v>10465</v>
      </c>
      <c r="Q78" s="12">
        <f>SUM(R78-P78)/(P78)</f>
        <v>0.03430482560917344</v>
      </c>
      <c r="R78" s="11">
        <v>10824</v>
      </c>
      <c r="S78" s="12">
        <f>SUM(T78-R78)/(R78)</f>
        <v>0.021526237989652624</v>
      </c>
      <c r="T78" s="11">
        <v>11057</v>
      </c>
    </row>
    <row r="79" spans="1:20" s="5" customFormat="1" ht="10.5" customHeight="1">
      <c r="A79" s="9"/>
      <c r="B79" s="11"/>
      <c r="C79" s="12"/>
      <c r="D79" s="11"/>
      <c r="E79" s="12"/>
      <c r="F79" s="11"/>
      <c r="G79" s="12"/>
      <c r="H79" s="11"/>
      <c r="I79" s="12"/>
      <c r="J79" s="11"/>
      <c r="L79" s="11"/>
      <c r="M79" s="6"/>
      <c r="N79" s="11"/>
      <c r="O79" s="6"/>
      <c r="P79" s="11"/>
      <c r="Q79" s="6"/>
      <c r="R79" s="11"/>
      <c r="S79" s="6"/>
      <c r="T79" s="11"/>
    </row>
    <row r="80" spans="1:20" s="5" customFormat="1" ht="12.75" customHeight="1">
      <c r="A80" s="9" t="s">
        <v>41</v>
      </c>
      <c r="B80" s="11"/>
      <c r="C80" s="12"/>
      <c r="D80" s="11"/>
      <c r="E80" s="12"/>
      <c r="F80" s="11"/>
      <c r="G80" s="12"/>
      <c r="H80" s="11">
        <v>998</v>
      </c>
      <c r="I80" s="12">
        <f>SUM(J80-H80)/(H80)</f>
        <v>0.47695390781563124</v>
      </c>
      <c r="J80" s="11">
        <v>1474</v>
      </c>
      <c r="K80" s="12">
        <f>SUM(L80-J80)/(J80)</f>
        <v>0.310719131614654</v>
      </c>
      <c r="L80" s="11">
        <v>1932</v>
      </c>
      <c r="M80" s="12">
        <f>SUM(N80-L80)/(L80)</f>
        <v>0.2318840579710145</v>
      </c>
      <c r="N80" s="11">
        <v>2380</v>
      </c>
      <c r="O80" s="12">
        <f>SUM(P80-N80)/(N80)</f>
        <v>0.19705882352941176</v>
      </c>
      <c r="P80" s="11">
        <v>2849</v>
      </c>
      <c r="Q80" s="12">
        <f>SUM(R80-P80)/(P80)</f>
        <v>0.16848016848016847</v>
      </c>
      <c r="R80" s="11">
        <v>3329</v>
      </c>
      <c r="S80" s="12">
        <f>SUM(T80-R80)/(R80)</f>
        <v>0.1279663562631421</v>
      </c>
      <c r="T80" s="11">
        <v>3755</v>
      </c>
    </row>
    <row r="81" spans="1:20" s="5" customFormat="1" ht="10.5" customHeight="1">
      <c r="A81" s="6"/>
      <c r="B81" s="11"/>
      <c r="C81" s="12"/>
      <c r="D81" s="11"/>
      <c r="E81" s="12"/>
      <c r="F81" s="11"/>
      <c r="G81" s="12"/>
      <c r="H81" s="11"/>
      <c r="I81" s="12"/>
      <c r="J81" s="6"/>
      <c r="L81" s="6"/>
      <c r="M81" s="6"/>
      <c r="N81" s="6"/>
      <c r="O81" s="6"/>
      <c r="P81" s="6"/>
      <c r="Q81" s="6"/>
      <c r="R81" s="6"/>
      <c r="S81" s="6"/>
      <c r="T81" s="6"/>
    </row>
    <row r="82" spans="1:20" s="5" customFormat="1" ht="12.75" customHeight="1">
      <c r="A82" s="9" t="s">
        <v>36</v>
      </c>
      <c r="B82" s="11">
        <v>12886</v>
      </c>
      <c r="C82" s="12">
        <f>SUM(D82-B82)/(B82)</f>
        <v>0.028480521496197425</v>
      </c>
      <c r="D82" s="11">
        <v>13253</v>
      </c>
      <c r="E82" s="12">
        <f>SUM(F82-D82)/(D82)</f>
        <v>0.03221912019920018</v>
      </c>
      <c r="F82" s="11">
        <v>13680</v>
      </c>
      <c r="G82" s="12">
        <f>SUM(H82-F82)/(F82)</f>
        <v>0.034868421052631576</v>
      </c>
      <c r="H82" s="11">
        <v>14157</v>
      </c>
      <c r="I82" s="12">
        <f>SUM(J82-H82)/(H82)</f>
        <v>0.01384474111746839</v>
      </c>
      <c r="J82" s="11">
        <v>14353</v>
      </c>
      <c r="K82" s="12">
        <f>SUM(L82-J82)/(J82)</f>
        <v>0.03838918692956177</v>
      </c>
      <c r="L82" s="11">
        <v>14904</v>
      </c>
      <c r="M82" s="12">
        <f>SUM(N82-L82)/(L82)</f>
        <v>0.031937734836285564</v>
      </c>
      <c r="N82" s="11">
        <v>15380</v>
      </c>
      <c r="O82" s="12">
        <f>SUM(P82-N82)/(N82)</f>
        <v>0.04031209362808843</v>
      </c>
      <c r="P82" s="11">
        <v>16000</v>
      </c>
      <c r="Q82" s="12">
        <f>SUM(R82-P82)/(P82)</f>
        <v>0.029</v>
      </c>
      <c r="R82" s="11">
        <v>16464</v>
      </c>
      <c r="S82" s="12">
        <f>SUM(T82-R82)/(R82)</f>
        <v>0.034499514091350825</v>
      </c>
      <c r="T82" s="11">
        <v>17032</v>
      </c>
    </row>
    <row r="83" spans="1:20" s="5" customFormat="1" ht="9.75" customHeight="1">
      <c r="A83" s="6"/>
      <c r="B83" s="6"/>
      <c r="C83" s="12"/>
      <c r="D83" s="6"/>
      <c r="E83" s="12"/>
      <c r="F83" s="6"/>
      <c r="G83" s="12"/>
      <c r="H83" s="6"/>
      <c r="I83" s="12"/>
      <c r="J83" s="6"/>
      <c r="L83" s="6"/>
      <c r="M83" s="6"/>
      <c r="N83" s="6"/>
      <c r="O83" s="6"/>
      <c r="P83" s="6"/>
      <c r="Q83" s="6"/>
      <c r="R83" s="6"/>
      <c r="S83" s="6"/>
      <c r="T83" s="6"/>
    </row>
    <row r="84" spans="1:20" s="5" customFormat="1" ht="12.75" customHeight="1">
      <c r="A84" s="9" t="s">
        <v>52</v>
      </c>
      <c r="B84" s="14">
        <v>6.47</v>
      </c>
      <c r="C84" s="12">
        <v>0.03</v>
      </c>
      <c r="D84" s="14">
        <v>6.68</v>
      </c>
      <c r="E84" s="12">
        <v>0.03</v>
      </c>
      <c r="F84" s="14">
        <v>6.91</v>
      </c>
      <c r="G84" s="12">
        <v>0.03</v>
      </c>
      <c r="H84" s="14">
        <v>7.12</v>
      </c>
      <c r="I84" s="12">
        <v>0.03</v>
      </c>
      <c r="J84" s="14">
        <v>7.31</v>
      </c>
      <c r="K84" s="12">
        <v>0.01</v>
      </c>
      <c r="L84" s="14">
        <v>7.37</v>
      </c>
      <c r="M84" s="12">
        <v>0.02</v>
      </c>
      <c r="N84" s="14">
        <v>7.55</v>
      </c>
      <c r="O84" s="12">
        <v>0.01</v>
      </c>
      <c r="P84" s="14">
        <v>7.66</v>
      </c>
      <c r="Q84" s="12">
        <v>0.05</v>
      </c>
      <c r="R84" s="14">
        <v>8.04</v>
      </c>
      <c r="S84" s="12">
        <v>0.01</v>
      </c>
      <c r="T84" s="14">
        <v>8.12</v>
      </c>
    </row>
    <row r="85" spans="1:20" s="5" customFormat="1" ht="12.75" customHeight="1">
      <c r="A85" s="9" t="s">
        <v>37</v>
      </c>
      <c r="B85" s="14">
        <v>89.21</v>
      </c>
      <c r="C85" s="12">
        <f>SUM(D85-B85)/(B85)</f>
        <v>0.07613707189561081</v>
      </c>
      <c r="D85" s="14">
        <f>SUM(1272317/D82)</f>
        <v>96.00218818380743</v>
      </c>
      <c r="E85" s="12">
        <f>SUM(F85-D85)/(D85)</f>
        <v>0.07696360394562565</v>
      </c>
      <c r="F85" s="14">
        <f>SUM(1414387/F82)</f>
        <v>103.39086257309941</v>
      </c>
      <c r="G85" s="12">
        <f>SUM(H85-F85)/(F85)</f>
        <v>0.08322141759177795</v>
      </c>
      <c r="H85" s="14">
        <f>SUM(1585516/H82)</f>
        <v>111.99519672246944</v>
      </c>
      <c r="I85" s="12">
        <f>SUM(J85-H85)/(H85)</f>
        <v>0.08072572358579753</v>
      </c>
      <c r="J85" s="14">
        <f>SUM(1737231/J82)</f>
        <v>121.03609001602453</v>
      </c>
      <c r="K85" s="12">
        <f>SUM(L85-J85)/(J85)</f>
        <v>0.046481011772489325</v>
      </c>
      <c r="L85" s="14">
        <f>SUM(1887770/L82)</f>
        <v>126.66196994095544</v>
      </c>
      <c r="M85" s="12">
        <f>SUM(N85-L85)/(L85)</f>
        <v>0.08097379619920606</v>
      </c>
      <c r="N85" s="14">
        <f>SUM(2105803/N82)</f>
        <v>136.91827048114433</v>
      </c>
      <c r="O85" s="12">
        <f>SUM(P85-N85)/(N85)</f>
        <v>0.055653032952275236</v>
      </c>
      <c r="P85" s="14">
        <f>SUM(2312611/P82)</f>
        <v>144.5381875</v>
      </c>
      <c r="Q85" s="12">
        <f>SUM(R85-P85)/(P85)</f>
        <v>0.06468705592274203</v>
      </c>
      <c r="R85" s="14">
        <f>SUM(2533611/R82)</f>
        <v>153.88793731778426</v>
      </c>
      <c r="S85" s="12">
        <f>SUM(T85-R85)/(R85)</f>
        <v>0.04403845842424408</v>
      </c>
      <c r="T85" s="14">
        <f>SUM(2736445/T82)</f>
        <v>160.66492484734619</v>
      </c>
    </row>
    <row r="86" spans="1:20" s="5" customFormat="1" ht="10.5" customHeight="1">
      <c r="A86" s="6"/>
      <c r="B86" s="6"/>
      <c r="C86" s="6"/>
      <c r="D86" s="6"/>
      <c r="E86" s="6"/>
      <c r="F86" s="6"/>
      <c r="L86" s="6"/>
      <c r="M86" s="6"/>
      <c r="N86" s="6"/>
      <c r="O86" s="6"/>
      <c r="P86" s="6"/>
      <c r="Q86" s="6"/>
      <c r="R86" s="6"/>
      <c r="S86" s="6"/>
      <c r="T86" s="6"/>
    </row>
    <row r="87" spans="1:20" s="5" customFormat="1" ht="10.5" customHeight="1">
      <c r="A87" s="9"/>
      <c r="B87" s="6"/>
      <c r="C87" s="6"/>
      <c r="D87" s="6"/>
      <c r="E87" s="6"/>
      <c r="F87" s="6"/>
      <c r="L87" s="6"/>
      <c r="M87" s="6"/>
      <c r="N87" s="6"/>
      <c r="O87" s="6"/>
      <c r="P87" s="6"/>
      <c r="Q87" s="6"/>
      <c r="R87" s="6"/>
      <c r="S87" s="6"/>
      <c r="T87" s="6"/>
    </row>
    <row r="88" spans="1:20" s="5" customFormat="1" ht="12.75" customHeight="1">
      <c r="A88" s="9" t="s">
        <v>46</v>
      </c>
      <c r="B88" s="6"/>
      <c r="C88" s="6"/>
      <c r="D88" s="6"/>
      <c r="E88" s="6"/>
      <c r="F88" s="6"/>
      <c r="L88" s="6"/>
      <c r="M88" s="6"/>
      <c r="N88" s="6"/>
      <c r="O88" s="6"/>
      <c r="P88" s="6"/>
      <c r="Q88" s="6"/>
      <c r="R88" s="6"/>
      <c r="S88" s="6"/>
      <c r="T88" s="6"/>
    </row>
    <row r="89" spans="1:20" s="5" customFormat="1" ht="12.75" customHeight="1">
      <c r="A89" s="9"/>
      <c r="B89" s="6"/>
      <c r="D89" s="6"/>
      <c r="E89" s="6"/>
      <c r="F89" s="13"/>
      <c r="L89" s="6"/>
      <c r="M89" s="6"/>
      <c r="N89" s="6"/>
      <c r="O89" s="6"/>
      <c r="P89" s="6"/>
      <c r="Q89" s="6"/>
      <c r="R89" s="6"/>
      <c r="S89" s="6"/>
      <c r="T89" s="6"/>
    </row>
    <row r="90" spans="1:3" ht="12.75" customHeight="1">
      <c r="A90" s="2"/>
      <c r="B90" s="2"/>
      <c r="C90" s="2"/>
    </row>
    <row r="91" spans="1:3" ht="12.75" customHeight="1">
      <c r="A91"/>
      <c r="B91" s="4"/>
      <c r="C91"/>
    </row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</sheetData>
  <mergeCells count="2">
    <mergeCell ref="A5:T5"/>
    <mergeCell ref="A4:U4"/>
  </mergeCells>
  <printOptions horizontalCentered="1"/>
  <pageMargins left="0" right="0" top="0.94488188976378" bottom="0" header="0.236220472440945" footer="0"/>
  <pageSetup horizontalDpi="600" verticalDpi="600" orientation="portrait" scale="60" r:id="rId1"/>
  <headerFooter alignWithMargins="0">
    <oddFooter>&amp;C&amp;"Serifa Std 45 Light,Regular"&amp;11© 2008 The College Board.  All rights reserved.  College Board, Advanced Placement Program, AP, and the acorn logo are registered trademarks of the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M. Askew</dc:creator>
  <cp:keywords/>
  <dc:description/>
  <cp:lastModifiedBy>nkrajewski</cp:lastModifiedBy>
  <cp:lastPrinted>2008-08-25T16:13:01Z</cp:lastPrinted>
  <dcterms:created xsi:type="dcterms:W3CDTF">1999-08-04T19:48:29Z</dcterms:created>
  <dcterms:modified xsi:type="dcterms:W3CDTF">2008-11-03T14:25:58Z</dcterms:modified>
  <cp:category/>
  <cp:version/>
  <cp:contentType/>
  <cp:contentStatus/>
</cp:coreProperties>
</file>