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age 1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<sst xmlns="http://schemas.openxmlformats.org/spreadsheetml/2006/main" count="170" uniqueCount="56">
  <si>
    <t>Calculus AB</t>
  </si>
  <si>
    <t>Calculus BC</t>
  </si>
  <si>
    <t>% At</t>
  </si>
  <si>
    <t>N</t>
  </si>
  <si>
    <t>Standard Deviation</t>
  </si>
  <si>
    <t>Chemistry</t>
  </si>
  <si>
    <t>Computer Science A</t>
  </si>
  <si>
    <t>Environmental Science</t>
  </si>
  <si>
    <t>European History</t>
  </si>
  <si>
    <t>Music Theory</t>
  </si>
  <si>
    <t>Physics B</t>
  </si>
  <si>
    <t>Psychology</t>
  </si>
  <si>
    <t>Spanish Literature</t>
  </si>
  <si>
    <t>Statistics</t>
  </si>
  <si>
    <t>United States History</t>
  </si>
  <si>
    <t>Human Geography</t>
  </si>
  <si>
    <t>Number of Students</t>
  </si>
  <si>
    <t>World History</t>
  </si>
  <si>
    <t>Physics C Mechanics</t>
  </si>
  <si>
    <t>Studio Art Drawing</t>
  </si>
  <si>
    <t>Studio Art 2-D Design</t>
  </si>
  <si>
    <t>Studio Art 3-D Design</t>
  </si>
  <si>
    <t>Latin Vergil</t>
  </si>
  <si>
    <t>Music Theory           Nonaural Subscore</t>
  </si>
  <si>
    <t>Spanish Language   (Total Group)</t>
  </si>
  <si>
    <t>Spanish Language (Standard Group)**</t>
  </si>
  <si>
    <t>3 or Higher / %</t>
  </si>
  <si>
    <t>Music Theory            Aural Subscore</t>
  </si>
  <si>
    <t>Government &amp; Politics  United States</t>
  </si>
  <si>
    <t>Physics C E&amp;M</t>
  </si>
  <si>
    <t>Government &amp; Politics  Comparative</t>
  </si>
  <si>
    <t xml:space="preserve">    in a country where the language is spoken.</t>
  </si>
  <si>
    <t>Chinese Language (Standard Group)**</t>
  </si>
  <si>
    <t>Chinese Language   (Total Group)</t>
  </si>
  <si>
    <t>Economics - Macro</t>
  </si>
  <si>
    <t>Economics - Micro</t>
  </si>
  <si>
    <t>English Language</t>
  </si>
  <si>
    <t>English Literature</t>
  </si>
  <si>
    <t>Japanese Language (Standard Group)**</t>
  </si>
  <si>
    <t>French Language (Standard Group)**</t>
  </si>
  <si>
    <t>German Language (Standard Group)**</t>
  </si>
  <si>
    <t xml:space="preserve">** Standard students generally receive most of their foreign language training in U.S. schools.  They did not indicate on their answer  </t>
  </si>
  <si>
    <t xml:space="preserve">** Standard students generally receive most of their foreign language training in U.S. schools.  They did not indicate on their answer   </t>
  </si>
  <si>
    <t>German Language (Total Group)</t>
  </si>
  <si>
    <t>French Language  (Total Group)</t>
  </si>
  <si>
    <t>Japanese Language (Total Group)</t>
  </si>
  <si>
    <t xml:space="preserve">Art History </t>
  </si>
  <si>
    <t xml:space="preserve">Biology </t>
  </si>
  <si>
    <t>STUDENT SCORE DISTRIBUTIONS*</t>
  </si>
  <si>
    <t>Mean Score</t>
  </si>
  <si>
    <t>Calculus BC            Calculus AB Subscore</t>
  </si>
  <si>
    <t>Exam Score</t>
  </si>
  <si>
    <t xml:space="preserve">    sheet that they regularly speak or hear the foreign language of the exam, or that they have lived for one month or more  </t>
  </si>
  <si>
    <t xml:space="preserve"> * This table reflects 3,456,020 AP Exams taken by 1,973,545 students from 18,340 secondary schools.</t>
  </si>
  <si>
    <t>AP Exams - May 2011</t>
  </si>
  <si>
    <t>AP Exams - May 2011 (continued)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</si>
</sst>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%"/>
  </numFmts>
  <fonts count="41">
    <font>
      <sz val="10"/>
      <name val="Arial"/>
      <family val="0"/>
    </font>
    <font>
      <sz val="7"/>
      <name val="Arial"/>
      <family val="2"/>
    </font>
    <font>
      <b/>
      <sz val="12"/>
      <name val="Serifa Std 45 Light"/>
      <family val="1"/>
    </font>
    <font>
      <sz val="7"/>
      <name val="Serifa Std 45 Light"/>
      <family val="1"/>
    </font>
    <font>
      <b/>
      <sz val="16"/>
      <name val="Serifa Std 45 Light"/>
      <family val="1"/>
    </font>
    <font>
      <b/>
      <sz val="14"/>
      <name val="Serifa Std 45 Light"/>
      <family val="1"/>
    </font>
    <font>
      <sz val="7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 wrapText="1"/>
    </xf>
    <xf numFmtId="0" fontId="6" fillId="0" borderId="10" xfId="0" applyFont="1" applyBorder="1" applyAlignment="1">
      <alignment horizontal="centerContinuous" wrapText="1"/>
    </xf>
    <xf numFmtId="0" fontId="6" fillId="0" borderId="14" xfId="0" applyFont="1" applyBorder="1" applyAlignment="1">
      <alignment horizontal="centerContinuous" wrapText="1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3" fontId="6" fillId="0" borderId="17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Continuous" wrapText="1"/>
    </xf>
    <xf numFmtId="0" fontId="6" fillId="0" borderId="16" xfId="0" applyFont="1" applyBorder="1" applyAlignment="1">
      <alignment horizontal="centerContinuous" wrapText="1"/>
    </xf>
    <xf numFmtId="0" fontId="6" fillId="0" borderId="19" xfId="0" applyFont="1" applyBorder="1" applyAlignment="1">
      <alignment horizontal="centerContinuous" wrapText="1"/>
    </xf>
    <xf numFmtId="0" fontId="6" fillId="0" borderId="19" xfId="0" applyFont="1" applyBorder="1" applyAlignment="1">
      <alignment horizontal="right"/>
    </xf>
    <xf numFmtId="2" fontId="6" fillId="0" borderId="17" xfId="0" applyNumberFormat="1" applyFont="1" applyBorder="1" applyAlignment="1" quotePrefix="1">
      <alignment horizontal="right"/>
    </xf>
    <xf numFmtId="0" fontId="6" fillId="0" borderId="13" xfId="0" applyFont="1" applyBorder="1" applyAlignment="1">
      <alignment/>
    </xf>
    <xf numFmtId="0" fontId="6" fillId="0" borderId="15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3" fontId="6" fillId="0" borderId="17" xfId="0" applyNumberFormat="1" applyFont="1" applyBorder="1" applyAlignment="1">
      <alignment/>
    </xf>
    <xf numFmtId="0" fontId="6" fillId="0" borderId="17" xfId="0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 wrapText="1"/>
    </xf>
    <xf numFmtId="0" fontId="6" fillId="0" borderId="14" xfId="0" applyFont="1" applyFill="1" applyBorder="1" applyAlignment="1">
      <alignment horizontal="centerContinuous" wrapText="1"/>
    </xf>
    <xf numFmtId="0" fontId="6" fillId="0" borderId="13" xfId="0" applyFont="1" applyFill="1" applyBorder="1" applyAlignment="1">
      <alignment horizontal="centerContinuous" wrapText="1"/>
    </xf>
    <xf numFmtId="3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6" fontId="6" fillId="0" borderId="0" xfId="0" applyNumberFormat="1" applyFont="1" applyBorder="1" applyAlignment="1">
      <alignment horizontal="right"/>
    </xf>
    <xf numFmtId="0" fontId="6" fillId="0" borderId="17" xfId="0" applyFont="1" applyFill="1" applyBorder="1" applyAlignment="1">
      <alignment/>
    </xf>
    <xf numFmtId="2" fontId="6" fillId="0" borderId="17" xfId="0" applyNumberFormat="1" applyFont="1" applyFill="1" applyBorder="1" applyAlignment="1" quotePrefix="1">
      <alignment horizontal="right"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Continuous" wrapText="1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2" fontId="6" fillId="0" borderId="17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2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19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164" fontId="6" fillId="0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2" fontId="6" fillId="0" borderId="17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7" xfId="0" applyFont="1" applyFill="1" applyBorder="1" applyAlignment="1" quotePrefix="1">
      <alignment horizontal="right"/>
    </xf>
    <xf numFmtId="0" fontId="6" fillId="0" borderId="19" xfId="0" applyFont="1" applyFill="1" applyBorder="1" applyAlignment="1">
      <alignment horizontal="centerContinuous" wrapText="1"/>
    </xf>
    <xf numFmtId="0" fontId="6" fillId="0" borderId="16" xfId="0" applyFont="1" applyFill="1" applyBorder="1" applyAlignment="1">
      <alignment horizontal="centerContinuous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="150" zoomScaleNormal="150" zoomScalePageLayoutView="0" workbookViewId="0" topLeftCell="A1">
      <selection activeCell="E18" sqref="E18"/>
    </sheetView>
  </sheetViews>
  <sheetFormatPr defaultColWidth="9.140625" defaultRowHeight="12.75"/>
  <cols>
    <col min="1" max="1" width="14.28125" style="6" customWidth="1"/>
    <col min="2" max="2" width="7.7109375" style="1" customWidth="1"/>
    <col min="3" max="3" width="5.7109375" style="1" customWidth="1"/>
    <col min="4" max="4" width="0.85546875" style="1" customWidth="1"/>
    <col min="5" max="5" width="7.7109375" style="1" customWidth="1"/>
    <col min="6" max="6" width="5.7109375" style="1" customWidth="1"/>
    <col min="7" max="7" width="0.85546875" style="1" customWidth="1"/>
    <col min="8" max="8" width="7.7109375" style="1" customWidth="1"/>
    <col min="9" max="9" width="5.7109375" style="1" customWidth="1"/>
    <col min="10" max="10" width="0.85546875" style="1" customWidth="1"/>
    <col min="11" max="11" width="7.7109375" style="1" customWidth="1"/>
    <col min="12" max="12" width="5.7109375" style="1" customWidth="1"/>
    <col min="13" max="13" width="0.85546875" style="1" customWidth="1"/>
    <col min="14" max="14" width="7.7109375" style="1" customWidth="1"/>
    <col min="15" max="15" width="5.7109375" style="1" customWidth="1"/>
    <col min="16" max="16" width="0.85546875" style="1" customWidth="1"/>
    <col min="17" max="17" width="7.7109375" style="1" customWidth="1"/>
    <col min="18" max="18" width="6.140625" style="1" customWidth="1"/>
    <col min="19" max="19" width="0.85546875" style="1" customWidth="1"/>
    <col min="20" max="16384" width="9.140625" style="1" customWidth="1"/>
  </cols>
  <sheetData>
    <row r="1" spans="1:19" s="8" customFormat="1" ht="20.25">
      <c r="A1" s="10" t="s">
        <v>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8" customFormat="1" ht="18.75">
      <c r="A2" s="11" t="s">
        <v>54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8" ht="5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9"/>
      <c r="R4" s="2"/>
    </row>
    <row r="5" spans="1:19" ht="5.25" customHeight="1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  <c r="O5" s="4"/>
      <c r="P5" s="4"/>
      <c r="Q5" s="3"/>
      <c r="R5" s="4"/>
      <c r="S5" s="3"/>
    </row>
    <row r="6" spans="1:19" ht="20.25" customHeight="1">
      <c r="A6" s="37" t="s">
        <v>51</v>
      </c>
      <c r="B6" s="25" t="s">
        <v>46</v>
      </c>
      <c r="C6" s="26"/>
      <c r="D6" s="27"/>
      <c r="E6" s="25" t="s">
        <v>47</v>
      </c>
      <c r="F6" s="26"/>
      <c r="G6" s="27"/>
      <c r="H6" s="25" t="s">
        <v>0</v>
      </c>
      <c r="I6" s="26"/>
      <c r="J6" s="27"/>
      <c r="K6" s="25" t="s">
        <v>1</v>
      </c>
      <c r="L6" s="26"/>
      <c r="M6" s="84"/>
      <c r="N6" s="51" t="s">
        <v>50</v>
      </c>
      <c r="O6" s="85"/>
      <c r="P6" s="84"/>
      <c r="Q6" s="51" t="s">
        <v>5</v>
      </c>
      <c r="R6" s="26"/>
      <c r="S6" s="16"/>
    </row>
    <row r="7" spans="1:19" ht="9">
      <c r="A7" s="38"/>
      <c r="B7" s="17" t="s">
        <v>3</v>
      </c>
      <c r="C7" s="18" t="s">
        <v>2</v>
      </c>
      <c r="D7" s="18"/>
      <c r="E7" s="17" t="s">
        <v>3</v>
      </c>
      <c r="F7" s="18" t="s">
        <v>2</v>
      </c>
      <c r="G7" s="28"/>
      <c r="H7" s="17" t="s">
        <v>3</v>
      </c>
      <c r="I7" s="18" t="s">
        <v>2</v>
      </c>
      <c r="J7" s="28"/>
      <c r="K7" s="17" t="s">
        <v>3</v>
      </c>
      <c r="L7" s="18" t="s">
        <v>2</v>
      </c>
      <c r="M7" s="74"/>
      <c r="N7" s="31" t="s">
        <v>3</v>
      </c>
      <c r="O7" s="32" t="s">
        <v>2</v>
      </c>
      <c r="P7" s="32"/>
      <c r="Q7" s="31" t="s">
        <v>3</v>
      </c>
      <c r="R7" s="18" t="s">
        <v>2</v>
      </c>
      <c r="S7" s="28"/>
    </row>
    <row r="8" spans="1:19" ht="9">
      <c r="A8" s="19">
        <v>5</v>
      </c>
      <c r="B8" s="39">
        <v>2701</v>
      </c>
      <c r="C8" s="21">
        <f>(B8/B14)*100</f>
        <v>12.106135986733001</v>
      </c>
      <c r="D8" s="35"/>
      <c r="E8" s="39">
        <v>34758</v>
      </c>
      <c r="F8" s="21">
        <f>(E8/E14)*100</f>
        <v>18.83933072082473</v>
      </c>
      <c r="G8" s="22"/>
      <c r="H8" s="39">
        <v>54555</v>
      </c>
      <c r="I8" s="21">
        <f>(H8/H14)*100</f>
        <v>21.364207756200145</v>
      </c>
      <c r="J8" s="22"/>
      <c r="K8" s="39">
        <v>40546</v>
      </c>
      <c r="L8" s="21">
        <f>(K8/K14)*100</f>
        <v>47.59255346620654</v>
      </c>
      <c r="M8" s="66"/>
      <c r="N8" s="52">
        <v>46910</v>
      </c>
      <c r="O8" s="34">
        <f>(N8/N14)*100</f>
        <v>55.06256309129751</v>
      </c>
      <c r="P8" s="53"/>
      <c r="Q8" s="52">
        <v>20883</v>
      </c>
      <c r="R8" s="21">
        <f>(Q8/Q14)*100</f>
        <v>17.026359344807627</v>
      </c>
      <c r="S8" s="22"/>
    </row>
    <row r="9" spans="1:19" ht="9">
      <c r="A9" s="19">
        <v>4</v>
      </c>
      <c r="B9" s="39">
        <v>4830</v>
      </c>
      <c r="C9" s="21">
        <f>(B9/B14)*100</f>
        <v>21.64851418582762</v>
      </c>
      <c r="D9" s="35"/>
      <c r="E9" s="39">
        <v>30507</v>
      </c>
      <c r="F9" s="21">
        <f>(E9/E14)*100</f>
        <v>16.53522821509293</v>
      </c>
      <c r="G9" s="22"/>
      <c r="H9" s="39">
        <v>41830</v>
      </c>
      <c r="I9" s="21">
        <f>(H9/H14)*100</f>
        <v>16.380988185168217</v>
      </c>
      <c r="J9" s="22"/>
      <c r="K9" s="39">
        <v>13557</v>
      </c>
      <c r="L9" s="21">
        <f>(K9/K14)*100</f>
        <v>15.913092471300796</v>
      </c>
      <c r="M9" s="66"/>
      <c r="N9" s="52">
        <v>15270</v>
      </c>
      <c r="O9" s="34">
        <f>(N9/N14)*100</f>
        <v>17.923797450524685</v>
      </c>
      <c r="P9" s="53"/>
      <c r="Q9" s="52">
        <v>22582</v>
      </c>
      <c r="R9" s="21">
        <f>(Q9/Q14)*100</f>
        <v>18.411590610757354</v>
      </c>
      <c r="S9" s="22"/>
    </row>
    <row r="10" spans="1:19" ht="9">
      <c r="A10" s="19">
        <v>3</v>
      </c>
      <c r="B10" s="39">
        <v>5913</v>
      </c>
      <c r="C10" s="21">
        <f>(B10/B14)*100</f>
        <v>26.502622025010087</v>
      </c>
      <c r="D10" s="35"/>
      <c r="E10" s="39">
        <v>28023</v>
      </c>
      <c r="F10" s="21">
        <f>(E10/E14)*100</f>
        <v>15.188864859591215</v>
      </c>
      <c r="G10" s="22"/>
      <c r="H10" s="39">
        <v>47151</v>
      </c>
      <c r="I10" s="21">
        <f>(H10/H14)*100</f>
        <v>18.46473760265041</v>
      </c>
      <c r="J10" s="22"/>
      <c r="K10" s="39">
        <v>14251</v>
      </c>
      <c r="L10" s="21">
        <f>(K10/K14)*100</f>
        <v>16.72770382890814</v>
      </c>
      <c r="M10" s="66"/>
      <c r="N10" s="52">
        <v>11278</v>
      </c>
      <c r="O10" s="34">
        <f>(N10/N14)*100</f>
        <v>13.238021456910113</v>
      </c>
      <c r="P10" s="53"/>
      <c r="Q10" s="52">
        <v>23953</v>
      </c>
      <c r="R10" s="21">
        <f>(Q10/Q14)*100</f>
        <v>19.529396417477233</v>
      </c>
      <c r="S10" s="22"/>
    </row>
    <row r="11" spans="1:19" ht="9">
      <c r="A11" s="19">
        <v>2</v>
      </c>
      <c r="B11" s="39">
        <v>4235</v>
      </c>
      <c r="C11" s="21">
        <f>(B11/B14)*100</f>
        <v>18.981668235399578</v>
      </c>
      <c r="D11" s="35"/>
      <c r="E11" s="39">
        <v>26951</v>
      </c>
      <c r="F11" s="21">
        <f>(E11/E14)*100</f>
        <v>14.607825601500297</v>
      </c>
      <c r="G11" s="22"/>
      <c r="H11" s="39">
        <v>27273</v>
      </c>
      <c r="I11" s="21">
        <f>(H11/H14)*100</f>
        <v>10.680341639351965</v>
      </c>
      <c r="J11" s="22"/>
      <c r="K11" s="39">
        <v>5040</v>
      </c>
      <c r="L11" s="21">
        <f>(K11/K14)*100</f>
        <v>5.915909571096556</v>
      </c>
      <c r="M11" s="66"/>
      <c r="N11" s="52">
        <v>4195</v>
      </c>
      <c r="O11" s="34">
        <f>(N11/N14)*100</f>
        <v>4.92405568467263</v>
      </c>
      <c r="P11" s="53"/>
      <c r="Q11" s="52">
        <v>17947</v>
      </c>
      <c r="R11" s="21">
        <f>(Q11/Q14)*100</f>
        <v>14.632575356091676</v>
      </c>
      <c r="S11" s="22"/>
    </row>
    <row r="12" spans="1:19" ht="9">
      <c r="A12" s="19">
        <v>1</v>
      </c>
      <c r="B12" s="39">
        <v>4632</v>
      </c>
      <c r="C12" s="21">
        <f>(B12/B14)*100</f>
        <v>20.761059567029715</v>
      </c>
      <c r="D12" s="35"/>
      <c r="E12" s="39">
        <v>64258</v>
      </c>
      <c r="F12" s="21">
        <f>(E12/E14)*100</f>
        <v>34.82875060299083</v>
      </c>
      <c r="G12" s="22"/>
      <c r="H12" s="39">
        <v>84548</v>
      </c>
      <c r="I12" s="21">
        <f>(H12/H14)*100</f>
        <v>33.10972481662927</v>
      </c>
      <c r="J12" s="22"/>
      <c r="K12" s="39">
        <v>11800</v>
      </c>
      <c r="L12" s="21">
        <f>(K12/K14)*100</f>
        <v>13.850740662487967</v>
      </c>
      <c r="M12" s="66"/>
      <c r="N12" s="52">
        <v>7541</v>
      </c>
      <c r="O12" s="34">
        <f>(N12/N14)*100</f>
        <v>8.851562316595066</v>
      </c>
      <c r="P12" s="53"/>
      <c r="Q12" s="52">
        <v>37286</v>
      </c>
      <c r="R12" s="21">
        <f>(Q12/Q14)*100</f>
        <v>30.400078270866114</v>
      </c>
      <c r="S12" s="22"/>
    </row>
    <row r="13" spans="1:19" ht="9">
      <c r="A13" s="19"/>
      <c r="B13" s="39"/>
      <c r="C13" s="23"/>
      <c r="D13" s="35"/>
      <c r="E13" s="39"/>
      <c r="F13" s="23"/>
      <c r="G13" s="22"/>
      <c r="H13" s="39"/>
      <c r="I13" s="23"/>
      <c r="J13" s="22"/>
      <c r="K13" s="39"/>
      <c r="L13" s="23"/>
      <c r="M13" s="66"/>
      <c r="N13" s="52"/>
      <c r="O13" s="33"/>
      <c r="P13" s="53"/>
      <c r="Q13" s="52"/>
      <c r="R13" s="23"/>
      <c r="S13" s="22"/>
    </row>
    <row r="14" spans="1:19" ht="9">
      <c r="A14" s="19" t="s">
        <v>16</v>
      </c>
      <c r="B14" s="39">
        <f>SUM(B8:B13)</f>
        <v>22311</v>
      </c>
      <c r="C14" s="23"/>
      <c r="D14" s="35"/>
      <c r="E14" s="39">
        <f>SUM(E8:E13)</f>
        <v>184497</v>
      </c>
      <c r="F14" s="23"/>
      <c r="G14" s="22"/>
      <c r="H14" s="39">
        <f>SUM(H8:H13)</f>
        <v>255357</v>
      </c>
      <c r="I14" s="23"/>
      <c r="J14" s="22"/>
      <c r="K14" s="39">
        <f>SUM(K8:K13)</f>
        <v>85194</v>
      </c>
      <c r="L14" s="23"/>
      <c r="M14" s="66"/>
      <c r="N14" s="52">
        <f>SUM(N8:N13)</f>
        <v>85194</v>
      </c>
      <c r="O14" s="33"/>
      <c r="P14" s="53"/>
      <c r="Q14" s="52">
        <f>SUM(Q8:Q13)</f>
        <v>122651</v>
      </c>
      <c r="R14" s="23"/>
      <c r="S14" s="22"/>
    </row>
    <row r="15" spans="1:19" ht="9">
      <c r="A15" s="19"/>
      <c r="B15" s="39"/>
      <c r="C15" s="23"/>
      <c r="D15" s="35"/>
      <c r="E15" s="39"/>
      <c r="F15" s="23"/>
      <c r="G15" s="22"/>
      <c r="H15" s="39"/>
      <c r="I15" s="23"/>
      <c r="J15" s="22"/>
      <c r="K15" s="39"/>
      <c r="L15" s="23"/>
      <c r="M15" s="66"/>
      <c r="N15" s="52"/>
      <c r="O15" s="33"/>
      <c r="P15" s="53"/>
      <c r="Q15" s="52"/>
      <c r="R15" s="23"/>
      <c r="S15" s="22"/>
    </row>
    <row r="16" spans="1:19" ht="9">
      <c r="A16" s="19" t="s">
        <v>26</v>
      </c>
      <c r="B16" s="20">
        <f>(B8+B9+B10)</f>
        <v>13444</v>
      </c>
      <c r="C16" s="21">
        <v>58</v>
      </c>
      <c r="D16" s="35"/>
      <c r="E16" s="20">
        <f>(E8+E9+E10)</f>
        <v>93288</v>
      </c>
      <c r="F16" s="21">
        <f>(E16/E14)*100</f>
        <v>50.56342379550887</v>
      </c>
      <c r="G16" s="22"/>
      <c r="H16" s="20">
        <f>(H8+H9+H10)</f>
        <v>143536</v>
      </c>
      <c r="I16" s="21">
        <f>(H16/H14)*100</f>
        <v>56.20993354401877</v>
      </c>
      <c r="J16" s="22"/>
      <c r="K16" s="20">
        <f>(K8+K9+K10)</f>
        <v>68354</v>
      </c>
      <c r="L16" s="21">
        <f>(K16/K14)*100</f>
        <v>80.23334976641547</v>
      </c>
      <c r="M16" s="66"/>
      <c r="N16" s="67">
        <f>(N8+N9+N10)</f>
        <v>73458</v>
      </c>
      <c r="O16" s="34">
        <f>(N16/N14)*100</f>
        <v>86.2243819987323</v>
      </c>
      <c r="P16" s="53"/>
      <c r="Q16" s="67">
        <f>(Q8+Q9+Q10)</f>
        <v>67418</v>
      </c>
      <c r="R16" s="21">
        <f>(Q16/Q14)*100</f>
        <v>54.96734637304221</v>
      </c>
      <c r="S16" s="22"/>
    </row>
    <row r="17" spans="1:19" ht="9">
      <c r="A17" s="19"/>
      <c r="B17" s="40"/>
      <c r="C17" s="35"/>
      <c r="D17" s="35"/>
      <c r="E17" s="40"/>
      <c r="F17" s="35"/>
      <c r="G17" s="22"/>
      <c r="H17" s="40"/>
      <c r="I17" s="35"/>
      <c r="J17" s="22"/>
      <c r="K17" s="40"/>
      <c r="L17" s="35"/>
      <c r="M17" s="66"/>
      <c r="N17" s="55"/>
      <c r="O17" s="53"/>
      <c r="P17" s="53"/>
      <c r="Q17" s="55"/>
      <c r="R17" s="35"/>
      <c r="S17" s="22"/>
    </row>
    <row r="18" spans="1:19" ht="9">
      <c r="A18" s="19" t="s">
        <v>49</v>
      </c>
      <c r="B18" s="40">
        <v>2.85</v>
      </c>
      <c r="C18" s="35"/>
      <c r="D18" s="35"/>
      <c r="E18" s="41">
        <v>2.7</v>
      </c>
      <c r="F18" s="35"/>
      <c r="G18" s="22"/>
      <c r="H18" s="40">
        <v>2.82</v>
      </c>
      <c r="I18" s="35"/>
      <c r="J18" s="22"/>
      <c r="K18" s="40">
        <v>3.77</v>
      </c>
      <c r="L18" s="35"/>
      <c r="M18" s="66"/>
      <c r="N18" s="68">
        <v>4.05</v>
      </c>
      <c r="O18" s="53"/>
      <c r="P18" s="53"/>
      <c r="Q18" s="68">
        <v>2.77</v>
      </c>
      <c r="R18" s="35"/>
      <c r="S18" s="22"/>
    </row>
    <row r="19" spans="1:19" ht="9">
      <c r="A19" s="19"/>
      <c r="B19" s="40"/>
      <c r="C19" s="35"/>
      <c r="D19" s="35"/>
      <c r="E19" s="40"/>
      <c r="F19" s="35"/>
      <c r="G19" s="22"/>
      <c r="H19" s="40"/>
      <c r="I19" s="35"/>
      <c r="J19" s="22"/>
      <c r="K19" s="40"/>
      <c r="L19" s="35"/>
      <c r="M19" s="66"/>
      <c r="N19" s="55"/>
      <c r="O19" s="53"/>
      <c r="P19" s="53"/>
      <c r="Q19" s="55"/>
      <c r="R19" s="35"/>
      <c r="S19" s="22"/>
    </row>
    <row r="20" spans="1:19" ht="9">
      <c r="A20" s="19" t="s">
        <v>4</v>
      </c>
      <c r="B20" s="41">
        <v>1.3</v>
      </c>
      <c r="C20" s="35"/>
      <c r="D20" s="35"/>
      <c r="E20" s="40">
        <v>1.54</v>
      </c>
      <c r="F20" s="35"/>
      <c r="G20" s="22"/>
      <c r="H20" s="41">
        <v>1.55</v>
      </c>
      <c r="I20" s="35"/>
      <c r="J20" s="22"/>
      <c r="K20" s="41">
        <v>1.44</v>
      </c>
      <c r="L20" s="35"/>
      <c r="M20" s="66"/>
      <c r="N20" s="55">
        <v>1.29</v>
      </c>
      <c r="O20" s="53"/>
      <c r="P20" s="53"/>
      <c r="Q20" s="55">
        <v>1.47</v>
      </c>
      <c r="R20" s="35"/>
      <c r="S20" s="22"/>
    </row>
    <row r="21" spans="1:19" ht="9">
      <c r="A21" s="19"/>
      <c r="B21" s="40"/>
      <c r="C21" s="35"/>
      <c r="D21" s="35"/>
      <c r="E21" s="40"/>
      <c r="F21" s="35"/>
      <c r="G21" s="24"/>
      <c r="H21" s="40"/>
      <c r="I21" s="35"/>
      <c r="J21" s="24"/>
      <c r="K21" s="40"/>
      <c r="L21" s="35"/>
      <c r="M21" s="66"/>
      <c r="N21" s="55"/>
      <c r="O21" s="53"/>
      <c r="P21" s="53"/>
      <c r="Q21" s="55"/>
      <c r="R21" s="35"/>
      <c r="S21" s="24"/>
    </row>
    <row r="22" spans="1:19" ht="9">
      <c r="A22" s="42"/>
      <c r="B22" s="43"/>
      <c r="C22" s="44"/>
      <c r="D22" s="13"/>
      <c r="E22" s="48"/>
      <c r="F22" s="48"/>
      <c r="G22" s="48"/>
      <c r="H22" s="43"/>
      <c r="I22" s="44"/>
      <c r="J22" s="44"/>
      <c r="K22" s="43"/>
      <c r="L22" s="44"/>
      <c r="M22" s="48"/>
      <c r="N22" s="47"/>
      <c r="O22" s="48"/>
      <c r="P22" s="48"/>
      <c r="Q22" s="47"/>
      <c r="R22" s="44"/>
      <c r="S22" s="13"/>
    </row>
    <row r="23" spans="1:19" ht="20.25" customHeight="1">
      <c r="A23" s="12" t="s">
        <v>51</v>
      </c>
      <c r="B23" s="14" t="s">
        <v>33</v>
      </c>
      <c r="C23" s="15"/>
      <c r="D23" s="16"/>
      <c r="E23" s="51" t="s">
        <v>32</v>
      </c>
      <c r="F23" s="49"/>
      <c r="G23" s="50"/>
      <c r="H23" s="14" t="s">
        <v>6</v>
      </c>
      <c r="I23" s="15"/>
      <c r="J23" s="16"/>
      <c r="K23" s="14" t="s">
        <v>34</v>
      </c>
      <c r="L23" s="15"/>
      <c r="M23" s="16"/>
      <c r="N23" s="14" t="s">
        <v>35</v>
      </c>
      <c r="O23" s="15"/>
      <c r="P23" s="16"/>
      <c r="Q23" s="14" t="s">
        <v>36</v>
      </c>
      <c r="R23" s="15"/>
      <c r="S23" s="16"/>
    </row>
    <row r="24" spans="1:19" ht="9">
      <c r="A24" s="38"/>
      <c r="B24" s="17" t="s">
        <v>3</v>
      </c>
      <c r="C24" s="18" t="s">
        <v>2</v>
      </c>
      <c r="D24" s="18"/>
      <c r="E24" s="31" t="s">
        <v>3</v>
      </c>
      <c r="F24" s="32" t="s">
        <v>2</v>
      </c>
      <c r="G24" s="32"/>
      <c r="H24" s="17" t="s">
        <v>3</v>
      </c>
      <c r="I24" s="18" t="s">
        <v>2</v>
      </c>
      <c r="J24" s="28"/>
      <c r="K24" s="17" t="s">
        <v>3</v>
      </c>
      <c r="L24" s="18" t="s">
        <v>2</v>
      </c>
      <c r="M24" s="28"/>
      <c r="N24" s="17" t="s">
        <v>3</v>
      </c>
      <c r="O24" s="18" t="s">
        <v>2</v>
      </c>
      <c r="P24" s="18"/>
      <c r="Q24" s="17" t="s">
        <v>3</v>
      </c>
      <c r="R24" s="18" t="s">
        <v>2</v>
      </c>
      <c r="S24" s="28"/>
    </row>
    <row r="25" spans="1:19" ht="9">
      <c r="A25" s="19">
        <v>5</v>
      </c>
      <c r="B25" s="39">
        <v>5762</v>
      </c>
      <c r="C25" s="21">
        <f>(B25/B31)*100</f>
        <v>72.29611041405269</v>
      </c>
      <c r="D25" s="35"/>
      <c r="E25" s="52">
        <v>445</v>
      </c>
      <c r="F25" s="34">
        <f>(E25/E31)*100</f>
        <v>33.06092124814264</v>
      </c>
      <c r="G25" s="53"/>
      <c r="H25" s="39">
        <v>5521</v>
      </c>
      <c r="I25" s="21">
        <f>(H25/H31)*100</f>
        <v>24.896284271284273</v>
      </c>
      <c r="J25" s="22"/>
      <c r="K25" s="39">
        <v>11844</v>
      </c>
      <c r="L25" s="21">
        <f>(K25/K31)*100</f>
        <v>13.14043535180953</v>
      </c>
      <c r="M25" s="22"/>
      <c r="N25" s="39">
        <v>9063</v>
      </c>
      <c r="O25" s="21">
        <f>(N25/N31)*100</f>
        <v>16.09683320604586</v>
      </c>
      <c r="P25" s="35"/>
      <c r="Q25" s="39">
        <v>45741</v>
      </c>
      <c r="R25" s="21">
        <f>(Q25/Q31)*100</f>
        <v>11.08964132801249</v>
      </c>
      <c r="S25" s="22"/>
    </row>
    <row r="26" spans="1:19" ht="9">
      <c r="A26" s="19">
        <v>4</v>
      </c>
      <c r="B26" s="39">
        <v>1104</v>
      </c>
      <c r="C26" s="21">
        <f>(B26/B31)*100</f>
        <v>13.85194479297365</v>
      </c>
      <c r="D26" s="35"/>
      <c r="E26" s="52">
        <v>285</v>
      </c>
      <c r="F26" s="34">
        <f>(E26/E31)*100</f>
        <v>21.173848439821693</v>
      </c>
      <c r="G26" s="53"/>
      <c r="H26" s="39">
        <v>5510</v>
      </c>
      <c r="I26" s="21">
        <f>(H26/H31)*100</f>
        <v>24.8466810966811</v>
      </c>
      <c r="J26" s="22"/>
      <c r="K26" s="39">
        <v>21616</v>
      </c>
      <c r="L26" s="21">
        <f>(K26/K31)*100</f>
        <v>23.98207113852708</v>
      </c>
      <c r="M26" s="22"/>
      <c r="N26" s="39">
        <v>14743</v>
      </c>
      <c r="O26" s="21">
        <f>(N26/N31)*100</f>
        <v>26.18510558940021</v>
      </c>
      <c r="P26" s="35"/>
      <c r="Q26" s="39">
        <v>82513</v>
      </c>
      <c r="R26" s="21">
        <f>(Q26/Q31)*100</f>
        <v>20.004800395668976</v>
      </c>
      <c r="S26" s="22"/>
    </row>
    <row r="27" spans="1:19" ht="9">
      <c r="A27" s="19">
        <v>3</v>
      </c>
      <c r="B27" s="39">
        <v>736</v>
      </c>
      <c r="C27" s="21">
        <f>(B27/B31)*100</f>
        <v>9.234629861982434</v>
      </c>
      <c r="D27" s="35"/>
      <c r="E27" s="52">
        <v>348</v>
      </c>
      <c r="F27" s="34">
        <f>(E27/E31)*100</f>
        <v>25.854383358098072</v>
      </c>
      <c r="G27" s="53"/>
      <c r="H27" s="39">
        <v>3143</v>
      </c>
      <c r="I27" s="21">
        <f>(H27/H31)*100</f>
        <v>14.172979797979798</v>
      </c>
      <c r="J27" s="22"/>
      <c r="K27" s="39">
        <v>15050</v>
      </c>
      <c r="L27" s="21">
        <f>(K27/K31)*100</f>
        <v>16.69736170590454</v>
      </c>
      <c r="M27" s="22"/>
      <c r="N27" s="39">
        <v>11994</v>
      </c>
      <c r="O27" s="21">
        <f>(N27/N31)*100</f>
        <v>21.302594888371846</v>
      </c>
      <c r="P27" s="35"/>
      <c r="Q27" s="39">
        <v>124008</v>
      </c>
      <c r="R27" s="21">
        <f>(Q27/Q31)*100</f>
        <v>30.06502354133432</v>
      </c>
      <c r="S27" s="22"/>
    </row>
    <row r="28" spans="1:19" ht="9">
      <c r="A28" s="19">
        <v>2</v>
      </c>
      <c r="B28" s="39">
        <v>170</v>
      </c>
      <c r="C28" s="21">
        <f>(B28/B31)*100</f>
        <v>2.132998745294856</v>
      </c>
      <c r="D28" s="35"/>
      <c r="E28" s="52">
        <v>113</v>
      </c>
      <c r="F28" s="34">
        <f>(E28/E31)*100</f>
        <v>8.39524517087667</v>
      </c>
      <c r="G28" s="53"/>
      <c r="H28" s="39">
        <v>1748</v>
      </c>
      <c r="I28" s="21">
        <f>(H28/H31)*100</f>
        <v>7.882395382395383</v>
      </c>
      <c r="J28" s="22"/>
      <c r="K28" s="39">
        <v>16397</v>
      </c>
      <c r="L28" s="21">
        <f>(K28/K31)*100</f>
        <v>18.191803315064238</v>
      </c>
      <c r="M28" s="22"/>
      <c r="N28" s="39">
        <v>8766</v>
      </c>
      <c r="O28" s="21">
        <f>(N28/N31)*100</f>
        <v>15.569330231071168</v>
      </c>
      <c r="P28" s="35"/>
      <c r="Q28" s="39">
        <v>113530</v>
      </c>
      <c r="R28" s="21">
        <f>(Q28/Q31)*100</f>
        <v>27.524692944388146</v>
      </c>
      <c r="S28" s="22"/>
    </row>
    <row r="29" spans="1:19" ht="9">
      <c r="A29" s="19">
        <v>1</v>
      </c>
      <c r="B29" s="39">
        <v>198</v>
      </c>
      <c r="C29" s="21">
        <f>(B29/B31)*100</f>
        <v>2.484316185696361</v>
      </c>
      <c r="D29" s="35"/>
      <c r="E29" s="52">
        <v>155</v>
      </c>
      <c r="F29" s="34">
        <f>(E29/E31)*100</f>
        <v>11.515601783060921</v>
      </c>
      <c r="G29" s="53"/>
      <c r="H29" s="39">
        <v>6254</v>
      </c>
      <c r="I29" s="21">
        <f>(H29/H31)*100</f>
        <v>28.20165945165945</v>
      </c>
      <c r="J29" s="22"/>
      <c r="K29" s="39">
        <v>25227</v>
      </c>
      <c r="L29" s="21">
        <f>(K29/K31)*100</f>
        <v>27.98832848869461</v>
      </c>
      <c r="M29" s="22"/>
      <c r="N29" s="39">
        <v>11737</v>
      </c>
      <c r="O29" s="21">
        <f>(N29/N31)*100</f>
        <v>20.846136085110917</v>
      </c>
      <c r="P29" s="35"/>
      <c r="Q29" s="39">
        <v>46674</v>
      </c>
      <c r="R29" s="21">
        <f>(Q29/Q31)*100</f>
        <v>11.315841790596073</v>
      </c>
      <c r="S29" s="22"/>
    </row>
    <row r="30" spans="1:19" ht="9">
      <c r="A30" s="19"/>
      <c r="B30" s="39"/>
      <c r="C30" s="23"/>
      <c r="D30" s="35"/>
      <c r="E30" s="52"/>
      <c r="F30" s="33"/>
      <c r="G30" s="53"/>
      <c r="H30" s="39"/>
      <c r="I30" s="23"/>
      <c r="J30" s="22"/>
      <c r="K30" s="39"/>
      <c r="L30" s="23"/>
      <c r="M30" s="22"/>
      <c r="N30" s="39"/>
      <c r="O30" s="23"/>
      <c r="P30" s="35"/>
      <c r="Q30" s="39"/>
      <c r="R30" s="23"/>
      <c r="S30" s="22"/>
    </row>
    <row r="31" spans="1:19" ht="9">
      <c r="A31" s="19" t="s">
        <v>16</v>
      </c>
      <c r="B31" s="39">
        <f>SUM(B25:B30)</f>
        <v>7970</v>
      </c>
      <c r="C31" s="23"/>
      <c r="D31" s="35"/>
      <c r="E31" s="52">
        <f>SUM(E25:E30)</f>
        <v>1346</v>
      </c>
      <c r="F31" s="33"/>
      <c r="G31" s="53"/>
      <c r="H31" s="39">
        <f>SUM(H25:H30)</f>
        <v>22176</v>
      </c>
      <c r="I31" s="23"/>
      <c r="J31" s="22"/>
      <c r="K31" s="39">
        <f>SUM(K25:K30)</f>
        <v>90134</v>
      </c>
      <c r="L31" s="23"/>
      <c r="M31" s="22"/>
      <c r="N31" s="39">
        <f>SUM(N25:N30)</f>
        <v>56303</v>
      </c>
      <c r="O31" s="23"/>
      <c r="P31" s="35"/>
      <c r="Q31" s="39">
        <f>SUM(Q25:Q30)</f>
        <v>412466</v>
      </c>
      <c r="R31" s="23"/>
      <c r="S31" s="22"/>
    </row>
    <row r="32" spans="1:19" ht="9">
      <c r="A32" s="19"/>
      <c r="B32" s="39"/>
      <c r="C32" s="21"/>
      <c r="D32" s="35"/>
      <c r="E32" s="52"/>
      <c r="F32" s="34"/>
      <c r="G32" s="53"/>
      <c r="H32" s="39"/>
      <c r="I32" s="21"/>
      <c r="J32" s="22"/>
      <c r="K32" s="39"/>
      <c r="L32" s="21"/>
      <c r="M32" s="22"/>
      <c r="N32" s="39"/>
      <c r="O32" s="21"/>
      <c r="P32" s="35"/>
      <c r="Q32" s="39"/>
      <c r="R32" s="21"/>
      <c r="S32" s="22"/>
    </row>
    <row r="33" spans="1:19" ht="9">
      <c r="A33" s="19" t="s">
        <v>26</v>
      </c>
      <c r="B33" s="20">
        <f>(B25+B26+B27)</f>
        <v>7602</v>
      </c>
      <c r="C33" s="21">
        <f>(B33/B31)*100</f>
        <v>95.38268506900879</v>
      </c>
      <c r="D33" s="35"/>
      <c r="E33" s="67">
        <f>(E25+E26+E27)</f>
        <v>1078</v>
      </c>
      <c r="F33" s="34">
        <f>(E33/E31)*100</f>
        <v>80.0891530460624</v>
      </c>
      <c r="G33" s="53"/>
      <c r="H33" s="20">
        <f>(H25+H26+H27)</f>
        <v>14174</v>
      </c>
      <c r="I33" s="21">
        <f>(H33/H31)*100</f>
        <v>63.91594516594517</v>
      </c>
      <c r="J33" s="22"/>
      <c r="K33" s="20">
        <f>(K25+K26+K27)</f>
        <v>48510</v>
      </c>
      <c r="L33" s="21">
        <f>(K33/K31)*100</f>
        <v>53.81986819624115</v>
      </c>
      <c r="M33" s="22"/>
      <c r="N33" s="20">
        <f>(N25+N26+N27)</f>
        <v>35800</v>
      </c>
      <c r="O33" s="21">
        <f>(N33/N31)*100</f>
        <v>63.58453368381791</v>
      </c>
      <c r="P33" s="35"/>
      <c r="Q33" s="20">
        <f>(Q25+Q26+Q27)</f>
        <v>252262</v>
      </c>
      <c r="R33" s="21">
        <f>(Q33/Q31)*100</f>
        <v>61.159465265015776</v>
      </c>
      <c r="S33" s="22"/>
    </row>
    <row r="34" spans="1:19" ht="9">
      <c r="A34" s="19"/>
      <c r="B34" s="40"/>
      <c r="C34" s="35"/>
      <c r="D34" s="35"/>
      <c r="E34" s="55"/>
      <c r="F34" s="53"/>
      <c r="G34" s="53"/>
      <c r="H34" s="40"/>
      <c r="I34" s="35"/>
      <c r="J34" s="22"/>
      <c r="K34" s="40"/>
      <c r="L34" s="35"/>
      <c r="M34" s="22"/>
      <c r="N34" s="40"/>
      <c r="O34" s="35"/>
      <c r="P34" s="35"/>
      <c r="Q34" s="40"/>
      <c r="R34" s="35"/>
      <c r="S34" s="22"/>
    </row>
    <row r="35" spans="1:19" ht="9">
      <c r="A35" s="19" t="s">
        <v>49</v>
      </c>
      <c r="B35" s="41">
        <v>4.51</v>
      </c>
      <c r="C35" s="35"/>
      <c r="D35" s="35"/>
      <c r="E35" s="68">
        <v>3.56</v>
      </c>
      <c r="F35" s="53"/>
      <c r="G35" s="53"/>
      <c r="H35" s="41">
        <v>3.1</v>
      </c>
      <c r="I35" s="35"/>
      <c r="J35" s="22"/>
      <c r="K35" s="41">
        <v>2.76</v>
      </c>
      <c r="L35" s="35"/>
      <c r="M35" s="22"/>
      <c r="N35" s="41">
        <v>3.01</v>
      </c>
      <c r="O35" s="35"/>
      <c r="P35" s="35"/>
      <c r="Q35" s="41">
        <v>2.92</v>
      </c>
      <c r="R35" s="35"/>
      <c r="S35" s="22"/>
    </row>
    <row r="36" spans="1:19" ht="9">
      <c r="A36" s="19"/>
      <c r="B36" s="40"/>
      <c r="C36" s="35"/>
      <c r="D36" s="35"/>
      <c r="E36" s="55"/>
      <c r="F36" s="53"/>
      <c r="G36" s="53"/>
      <c r="H36" s="40"/>
      <c r="I36" s="35"/>
      <c r="J36" s="22"/>
      <c r="K36" s="40"/>
      <c r="L36" s="35"/>
      <c r="M36" s="22"/>
      <c r="N36" s="40"/>
      <c r="O36" s="35"/>
      <c r="P36" s="35"/>
      <c r="Q36" s="40"/>
      <c r="R36" s="35"/>
      <c r="S36" s="22"/>
    </row>
    <row r="37" spans="1:19" ht="9">
      <c r="A37" s="19" t="s">
        <v>4</v>
      </c>
      <c r="B37" s="41">
        <v>0.93</v>
      </c>
      <c r="C37" s="35"/>
      <c r="D37" s="35"/>
      <c r="E37" s="68">
        <v>1.33</v>
      </c>
      <c r="F37" s="53"/>
      <c r="G37" s="53"/>
      <c r="H37" s="40">
        <v>1.56</v>
      </c>
      <c r="I37" s="35"/>
      <c r="J37" s="22"/>
      <c r="K37" s="29">
        <v>1.42</v>
      </c>
      <c r="L37" s="35"/>
      <c r="M37" s="22"/>
      <c r="N37" s="40">
        <v>1.38</v>
      </c>
      <c r="O37" s="35"/>
      <c r="P37" s="35"/>
      <c r="Q37" s="41">
        <v>1.17</v>
      </c>
      <c r="R37" s="35"/>
      <c r="S37" s="22"/>
    </row>
    <row r="38" spans="1:19" ht="9">
      <c r="A38" s="19"/>
      <c r="B38" s="40"/>
      <c r="C38" s="35"/>
      <c r="D38" s="35"/>
      <c r="E38" s="55"/>
      <c r="F38" s="53"/>
      <c r="G38" s="53"/>
      <c r="H38" s="40"/>
      <c r="I38" s="35"/>
      <c r="J38" s="24"/>
      <c r="K38" s="40"/>
      <c r="L38" s="35"/>
      <c r="M38" s="22"/>
      <c r="N38" s="30"/>
      <c r="O38" s="45"/>
      <c r="P38" s="45"/>
      <c r="Q38" s="30"/>
      <c r="R38" s="45"/>
      <c r="S38" s="24"/>
    </row>
    <row r="39" spans="1:19" ht="9">
      <c r="A39" s="46"/>
      <c r="B39" s="43"/>
      <c r="C39" s="44"/>
      <c r="D39" s="13"/>
      <c r="E39" s="43"/>
      <c r="F39" s="44"/>
      <c r="G39" s="44"/>
      <c r="H39" s="43"/>
      <c r="I39" s="44"/>
      <c r="J39" s="44"/>
      <c r="K39" s="47"/>
      <c r="L39" s="48"/>
      <c r="M39" s="48"/>
      <c r="N39" s="47"/>
      <c r="O39" s="48"/>
      <c r="P39" s="48"/>
      <c r="Q39" s="43"/>
      <c r="R39" s="44"/>
      <c r="S39" s="13"/>
    </row>
    <row r="40" spans="1:19" ht="20.25" customHeight="1">
      <c r="A40" s="12" t="s">
        <v>51</v>
      </c>
      <c r="B40" s="14" t="s">
        <v>37</v>
      </c>
      <c r="C40" s="49"/>
      <c r="D40" s="50"/>
      <c r="E40" s="51" t="s">
        <v>7</v>
      </c>
      <c r="F40" s="15"/>
      <c r="G40" s="16"/>
      <c r="H40" s="14" t="s">
        <v>8</v>
      </c>
      <c r="I40" s="15"/>
      <c r="J40" s="16"/>
      <c r="K40" s="14" t="s">
        <v>44</v>
      </c>
      <c r="L40" s="15"/>
      <c r="M40" s="24"/>
      <c r="N40" s="51" t="s">
        <v>39</v>
      </c>
      <c r="O40" s="49"/>
      <c r="P40" s="65"/>
      <c r="Q40" s="14" t="s">
        <v>43</v>
      </c>
      <c r="R40" s="15"/>
      <c r="S40" s="24"/>
    </row>
    <row r="41" spans="1:19" ht="9">
      <c r="A41" s="38"/>
      <c r="B41" s="31" t="s">
        <v>3</v>
      </c>
      <c r="C41" s="32" t="s">
        <v>2</v>
      </c>
      <c r="D41" s="32"/>
      <c r="E41" s="17" t="s">
        <v>3</v>
      </c>
      <c r="F41" s="18" t="s">
        <v>2</v>
      </c>
      <c r="G41" s="18"/>
      <c r="H41" s="17" t="s">
        <v>3</v>
      </c>
      <c r="I41" s="18" t="s">
        <v>2</v>
      </c>
      <c r="J41" s="28"/>
      <c r="K41" s="17" t="s">
        <v>3</v>
      </c>
      <c r="L41" s="18" t="s">
        <v>2</v>
      </c>
      <c r="M41" s="24"/>
      <c r="N41" s="31" t="s">
        <v>3</v>
      </c>
      <c r="O41" s="32" t="s">
        <v>2</v>
      </c>
      <c r="P41" s="65"/>
      <c r="Q41" s="17" t="s">
        <v>3</v>
      </c>
      <c r="R41" s="18" t="s">
        <v>2</v>
      </c>
      <c r="S41" s="24"/>
    </row>
    <row r="42" spans="1:19" ht="9">
      <c r="A42" s="19">
        <v>5</v>
      </c>
      <c r="B42" s="52">
        <v>30982</v>
      </c>
      <c r="C42" s="34">
        <f>(B42/B48)*100</f>
        <v>8.419891184415782</v>
      </c>
      <c r="D42" s="53"/>
      <c r="E42" s="39">
        <v>8853</v>
      </c>
      <c r="F42" s="21">
        <f>(E42/E48)*100</f>
        <v>8.946129205024302</v>
      </c>
      <c r="G42" s="35"/>
      <c r="H42" s="39">
        <v>11382</v>
      </c>
      <c r="I42" s="21">
        <f>(H42/H48)*100</f>
        <v>10.598554827175208</v>
      </c>
      <c r="J42" s="22"/>
      <c r="K42" s="39">
        <v>2751</v>
      </c>
      <c r="L42" s="21">
        <f>(K42/K48)*100</f>
        <v>13.330425934002035</v>
      </c>
      <c r="M42" s="22"/>
      <c r="N42" s="52">
        <v>1075</v>
      </c>
      <c r="O42" s="34">
        <f>(N42/N48)*100</f>
        <v>7.002344971339239</v>
      </c>
      <c r="P42" s="66"/>
      <c r="Q42" s="39">
        <v>1224</v>
      </c>
      <c r="R42" s="21">
        <f>(Q42/Q48)*100</f>
        <v>23.394495412844037</v>
      </c>
      <c r="S42" s="22"/>
    </row>
    <row r="43" spans="1:19" ht="9">
      <c r="A43" s="19">
        <v>4</v>
      </c>
      <c r="B43" s="52">
        <v>65566</v>
      </c>
      <c r="C43" s="34">
        <f>(B43/B48)*100</f>
        <v>17.818687799283623</v>
      </c>
      <c r="D43" s="53"/>
      <c r="E43" s="39">
        <v>24591</v>
      </c>
      <c r="F43" s="21">
        <f>(E43/E48)*100</f>
        <v>24.849685223173235</v>
      </c>
      <c r="G43" s="35"/>
      <c r="H43" s="39">
        <v>20120</v>
      </c>
      <c r="I43" s="21">
        <f>(H43/H48)*100</f>
        <v>18.735101311084623</v>
      </c>
      <c r="J43" s="22"/>
      <c r="K43" s="39">
        <v>3317</v>
      </c>
      <c r="L43" s="21">
        <f>(K43/K48)*100</f>
        <v>16.07307263652663</v>
      </c>
      <c r="M43" s="22"/>
      <c r="N43" s="52">
        <v>2110</v>
      </c>
      <c r="O43" s="34">
        <f>(N43/N48)*100</f>
        <v>13.744137571651901</v>
      </c>
      <c r="P43" s="66"/>
      <c r="Q43" s="39">
        <v>1024</v>
      </c>
      <c r="R43" s="21">
        <f>(Q43/Q48)*100</f>
        <v>19.571865443425075</v>
      </c>
      <c r="S43" s="22"/>
    </row>
    <row r="44" spans="1:19" ht="9">
      <c r="A44" s="19">
        <v>3</v>
      </c>
      <c r="B44" s="52">
        <v>113964</v>
      </c>
      <c r="C44" s="34">
        <f>(B44/B48)*100</f>
        <v>30.971676423108907</v>
      </c>
      <c r="D44" s="53"/>
      <c r="E44" s="39">
        <v>15422</v>
      </c>
      <c r="F44" s="21">
        <f>(E44/E48)*100</f>
        <v>15.584231853595934</v>
      </c>
      <c r="G44" s="35"/>
      <c r="H44" s="39">
        <v>38154</v>
      </c>
      <c r="I44" s="21">
        <f>(H44/H48)*100</f>
        <v>35.527786054827175</v>
      </c>
      <c r="J44" s="22"/>
      <c r="K44" s="39">
        <v>5980</v>
      </c>
      <c r="L44" s="21">
        <f>(K44/K48)*100</f>
        <v>28.977080001938265</v>
      </c>
      <c r="M44" s="22"/>
      <c r="N44" s="52">
        <v>4670</v>
      </c>
      <c r="O44" s="34">
        <f>(N44/N48)*100</f>
        <v>30.419489317352788</v>
      </c>
      <c r="P44" s="66"/>
      <c r="Q44" s="39">
        <v>1236</v>
      </c>
      <c r="R44" s="21">
        <f>(Q44/Q48)*100</f>
        <v>23.623853211009173</v>
      </c>
      <c r="S44" s="22"/>
    </row>
    <row r="45" spans="1:19" ht="9">
      <c r="A45" s="19">
        <v>2</v>
      </c>
      <c r="B45" s="52">
        <v>117934</v>
      </c>
      <c r="C45" s="34">
        <f>(B45/B48)*100</f>
        <v>32.05059218071431</v>
      </c>
      <c r="D45" s="53"/>
      <c r="E45" s="39">
        <v>24592</v>
      </c>
      <c r="F45" s="21">
        <f>(E45/E48)*100</f>
        <v>24.85069574268131</v>
      </c>
      <c r="G45" s="35"/>
      <c r="H45" s="39">
        <v>12440</v>
      </c>
      <c r="I45" s="21">
        <f>(H45/H48)*100</f>
        <v>11.58373063170441</v>
      </c>
      <c r="J45" s="22"/>
      <c r="K45" s="39">
        <v>4214</v>
      </c>
      <c r="L45" s="21">
        <f>(K45/K48)*100</f>
        <v>20.419634636817367</v>
      </c>
      <c r="M45" s="22"/>
      <c r="N45" s="52">
        <v>3611</v>
      </c>
      <c r="O45" s="34">
        <f>(N45/N48)*100</f>
        <v>23.52136529442418</v>
      </c>
      <c r="P45" s="66"/>
      <c r="Q45" s="39">
        <v>1034</v>
      </c>
      <c r="R45" s="21">
        <f>(Q45/Q48)*100</f>
        <v>19.762996941896024</v>
      </c>
      <c r="S45" s="22"/>
    </row>
    <row r="46" spans="1:19" ht="9">
      <c r="A46" s="19">
        <v>1</v>
      </c>
      <c r="B46" s="52">
        <v>39516</v>
      </c>
      <c r="C46" s="34">
        <f>(B46/B48)*100</f>
        <v>10.739152412477376</v>
      </c>
      <c r="D46" s="53"/>
      <c r="E46" s="39">
        <v>25501</v>
      </c>
      <c r="F46" s="21">
        <f>(E46/E48)*100</f>
        <v>25.769257975525218</v>
      </c>
      <c r="G46" s="35"/>
      <c r="H46" s="39">
        <v>25296</v>
      </c>
      <c r="I46" s="21">
        <f>(H46/H48)*100</f>
        <v>23.55482717520858</v>
      </c>
      <c r="J46" s="22"/>
      <c r="K46" s="39">
        <v>4375</v>
      </c>
      <c r="L46" s="21">
        <f>(K46/K48)*100</f>
        <v>21.199786790715706</v>
      </c>
      <c r="M46" s="22"/>
      <c r="N46" s="52">
        <v>3886</v>
      </c>
      <c r="O46" s="34">
        <f>(N46/N48)*100</f>
        <v>25.31266284523189</v>
      </c>
      <c r="P46" s="66"/>
      <c r="Q46" s="39">
        <v>714</v>
      </c>
      <c r="R46" s="21">
        <f>(Q46/Q48)*100</f>
        <v>13.646788990825687</v>
      </c>
      <c r="S46" s="22"/>
    </row>
    <row r="47" spans="1:19" ht="9">
      <c r="A47" s="19"/>
      <c r="B47" s="52"/>
      <c r="C47" s="33"/>
      <c r="D47" s="53"/>
      <c r="E47" s="39"/>
      <c r="F47" s="23"/>
      <c r="G47" s="35"/>
      <c r="H47" s="39"/>
      <c r="I47" s="23"/>
      <c r="J47" s="22"/>
      <c r="K47" s="39"/>
      <c r="L47" s="23"/>
      <c r="M47" s="22"/>
      <c r="N47" s="52"/>
      <c r="O47" s="33"/>
      <c r="P47" s="66"/>
      <c r="Q47" s="39"/>
      <c r="R47" s="23"/>
      <c r="S47" s="22"/>
    </row>
    <row r="48" spans="1:19" ht="9">
      <c r="A48" s="19" t="s">
        <v>16</v>
      </c>
      <c r="B48" s="52">
        <f>SUM(B42:B47)</f>
        <v>367962</v>
      </c>
      <c r="C48" s="33"/>
      <c r="D48" s="53"/>
      <c r="E48" s="39">
        <f>SUM(E42:E47)</f>
        <v>98959</v>
      </c>
      <c r="F48" s="23"/>
      <c r="G48" s="35"/>
      <c r="H48" s="39">
        <f>SUM(H42:H47)</f>
        <v>107392</v>
      </c>
      <c r="I48" s="23"/>
      <c r="J48" s="22"/>
      <c r="K48" s="39">
        <f>SUM(K42:K47)</f>
        <v>20637</v>
      </c>
      <c r="L48" s="23"/>
      <c r="M48" s="22"/>
      <c r="N48" s="52">
        <f>SUM(N42:N47)</f>
        <v>15352</v>
      </c>
      <c r="O48" s="33"/>
      <c r="P48" s="66"/>
      <c r="Q48" s="39">
        <f>SUM(Q42:Q47)</f>
        <v>5232</v>
      </c>
      <c r="R48" s="23"/>
      <c r="S48" s="22"/>
    </row>
    <row r="49" spans="1:19" ht="9">
      <c r="A49" s="19"/>
      <c r="B49" s="52"/>
      <c r="C49" s="34"/>
      <c r="D49" s="53"/>
      <c r="E49" s="39"/>
      <c r="F49" s="21"/>
      <c r="G49" s="35"/>
      <c r="H49" s="39"/>
      <c r="I49" s="21"/>
      <c r="J49" s="22"/>
      <c r="K49" s="39"/>
      <c r="L49" s="21"/>
      <c r="M49" s="22"/>
      <c r="N49" s="52"/>
      <c r="O49" s="34"/>
      <c r="P49" s="66"/>
      <c r="Q49" s="39"/>
      <c r="R49" s="21"/>
      <c r="S49" s="22"/>
    </row>
    <row r="50" spans="1:19" ht="9">
      <c r="A50" s="19" t="s">
        <v>26</v>
      </c>
      <c r="B50" s="20">
        <f>(B42+B43+B44)</f>
        <v>210512</v>
      </c>
      <c r="C50" s="21">
        <f>(B50/B48)*100</f>
        <v>57.21025540680831</v>
      </c>
      <c r="D50" s="53"/>
      <c r="E50" s="20">
        <f>(E42+E43+E44)</f>
        <v>48866</v>
      </c>
      <c r="F50" s="21">
        <f>(E50/E48)*100</f>
        <v>49.38004628179347</v>
      </c>
      <c r="G50" s="35"/>
      <c r="H50" s="20">
        <f>(H42+H43+H44)</f>
        <v>69656</v>
      </c>
      <c r="I50" s="21">
        <f>(H50/H48)*100</f>
        <v>64.861442193087</v>
      </c>
      <c r="J50" s="54" t="e">
        <f>I50/I48</f>
        <v>#DIV/0!</v>
      </c>
      <c r="K50" s="20">
        <f>(K42+K43+K44)</f>
        <v>12048</v>
      </c>
      <c r="L50" s="21">
        <f>(K50/K48)*100</f>
        <v>58.38057857246692</v>
      </c>
      <c r="M50" s="22"/>
      <c r="N50" s="67">
        <f>(N42+N43+N44)</f>
        <v>7855</v>
      </c>
      <c r="O50" s="34">
        <f>(N50/N48)*100</f>
        <v>51.16597186034393</v>
      </c>
      <c r="P50" s="66"/>
      <c r="Q50" s="20">
        <f>(Q42+Q43+Q44)</f>
        <v>3484</v>
      </c>
      <c r="R50" s="21">
        <f>(Q50/Q48)*100</f>
        <v>66.59021406727828</v>
      </c>
      <c r="S50" s="22"/>
    </row>
    <row r="51" spans="1:19" ht="9">
      <c r="A51" s="19"/>
      <c r="B51" s="55"/>
      <c r="C51" s="53"/>
      <c r="D51" s="53"/>
      <c r="E51" s="40"/>
      <c r="F51" s="35"/>
      <c r="G51" s="35"/>
      <c r="H51" s="40"/>
      <c r="I51" s="35"/>
      <c r="J51" s="22"/>
      <c r="K51" s="40"/>
      <c r="L51" s="35"/>
      <c r="M51" s="22"/>
      <c r="N51" s="55"/>
      <c r="O51" s="53"/>
      <c r="P51" s="66"/>
      <c r="Q51" s="40"/>
      <c r="R51" s="35"/>
      <c r="S51" s="22"/>
    </row>
    <row r="52" spans="1:19" ht="9">
      <c r="A52" s="19" t="s">
        <v>49</v>
      </c>
      <c r="B52" s="55">
        <v>2.81</v>
      </c>
      <c r="C52" s="53"/>
      <c r="D52" s="53"/>
      <c r="E52" s="40">
        <v>2.66</v>
      </c>
      <c r="F52" s="35"/>
      <c r="G52" s="35"/>
      <c r="H52" s="41">
        <v>2.81</v>
      </c>
      <c r="I52" s="35"/>
      <c r="J52" s="22"/>
      <c r="K52" s="41">
        <v>2.8</v>
      </c>
      <c r="L52" s="35"/>
      <c r="M52" s="22"/>
      <c r="N52" s="68">
        <v>2.54</v>
      </c>
      <c r="O52" s="53"/>
      <c r="P52" s="66"/>
      <c r="Q52" s="41">
        <v>3.19</v>
      </c>
      <c r="R52" s="35"/>
      <c r="S52" s="22"/>
    </row>
    <row r="53" spans="1:19" ht="9">
      <c r="A53" s="19"/>
      <c r="B53" s="55"/>
      <c r="C53" s="53"/>
      <c r="D53" s="53"/>
      <c r="E53" s="40"/>
      <c r="F53" s="35"/>
      <c r="G53" s="35"/>
      <c r="H53" s="40"/>
      <c r="I53" s="35"/>
      <c r="J53" s="22"/>
      <c r="K53" s="40"/>
      <c r="L53" s="35"/>
      <c r="M53" s="22"/>
      <c r="N53" s="55"/>
      <c r="O53" s="53"/>
      <c r="P53" s="66"/>
      <c r="Q53" s="40"/>
      <c r="R53" s="35"/>
      <c r="S53" s="22"/>
    </row>
    <row r="54" spans="1:19" ht="9">
      <c r="A54" s="19" t="s">
        <v>4</v>
      </c>
      <c r="B54" s="56">
        <v>1.11</v>
      </c>
      <c r="C54" s="53"/>
      <c r="D54" s="53"/>
      <c r="E54" s="41">
        <v>1.33</v>
      </c>
      <c r="F54" s="35"/>
      <c r="G54" s="35"/>
      <c r="H54" s="41">
        <v>1.28</v>
      </c>
      <c r="I54" s="35"/>
      <c r="J54" s="22"/>
      <c r="K54" s="41">
        <v>1.31</v>
      </c>
      <c r="L54" s="35"/>
      <c r="M54" s="22"/>
      <c r="N54" s="68">
        <v>1.2</v>
      </c>
      <c r="O54" s="53"/>
      <c r="P54" s="66"/>
      <c r="Q54" s="41">
        <v>1.36</v>
      </c>
      <c r="R54" s="35"/>
      <c r="S54" s="22"/>
    </row>
    <row r="55" spans="1:19" ht="9">
      <c r="A55" s="38"/>
      <c r="B55" s="57"/>
      <c r="C55" s="58"/>
      <c r="D55" s="58"/>
      <c r="E55" s="30"/>
      <c r="F55" s="45"/>
      <c r="G55" s="45"/>
      <c r="H55" s="30"/>
      <c r="I55" s="45"/>
      <c r="J55" s="24"/>
      <c r="K55" s="30"/>
      <c r="L55" s="45"/>
      <c r="M55" s="24"/>
      <c r="N55" s="57"/>
      <c r="O55" s="58"/>
      <c r="P55" s="65"/>
      <c r="Q55" s="30"/>
      <c r="R55" s="45"/>
      <c r="S55" s="24"/>
    </row>
    <row r="56" spans="1:19" ht="9">
      <c r="A56" s="46"/>
      <c r="B56" s="47"/>
      <c r="C56" s="48"/>
      <c r="D56" s="69"/>
      <c r="E56" s="43"/>
      <c r="F56" s="44"/>
      <c r="G56" s="13"/>
      <c r="H56" s="43"/>
      <c r="I56" s="44"/>
      <c r="J56" s="13"/>
      <c r="K56" s="43"/>
      <c r="L56" s="44"/>
      <c r="M56" s="13"/>
      <c r="N56" s="43"/>
      <c r="O56" s="48"/>
      <c r="P56" s="69"/>
      <c r="Q56" s="70"/>
      <c r="R56" s="71"/>
      <c r="S56" s="72"/>
    </row>
    <row r="57" spans="1:19" ht="26.25" customHeight="1">
      <c r="A57" s="12" t="s">
        <v>51</v>
      </c>
      <c r="B57" s="51" t="s">
        <v>40</v>
      </c>
      <c r="C57" s="49"/>
      <c r="D57" s="65"/>
      <c r="E57" s="14" t="s">
        <v>30</v>
      </c>
      <c r="F57" s="15"/>
      <c r="G57" s="24"/>
      <c r="H57" s="14" t="s">
        <v>28</v>
      </c>
      <c r="I57" s="15"/>
      <c r="J57" s="24"/>
      <c r="K57" s="14" t="s">
        <v>15</v>
      </c>
      <c r="L57" s="15"/>
      <c r="M57" s="24"/>
      <c r="N57" s="14" t="s">
        <v>45</v>
      </c>
      <c r="O57" s="49"/>
      <c r="P57" s="65"/>
      <c r="Q57" s="51" t="s">
        <v>38</v>
      </c>
      <c r="R57" s="49"/>
      <c r="S57" s="50"/>
    </row>
    <row r="58" spans="1:19" ht="9">
      <c r="A58" s="38"/>
      <c r="B58" s="31" t="s">
        <v>3</v>
      </c>
      <c r="C58" s="32" t="s">
        <v>2</v>
      </c>
      <c r="D58" s="65"/>
      <c r="E58" s="17" t="s">
        <v>3</v>
      </c>
      <c r="F58" s="18" t="s">
        <v>2</v>
      </c>
      <c r="G58" s="24"/>
      <c r="H58" s="17" t="s">
        <v>3</v>
      </c>
      <c r="I58" s="18" t="s">
        <v>2</v>
      </c>
      <c r="J58" s="24"/>
      <c r="K58" s="17" t="s">
        <v>3</v>
      </c>
      <c r="L58" s="18" t="s">
        <v>2</v>
      </c>
      <c r="M58" s="24"/>
      <c r="N58" s="17" t="s">
        <v>3</v>
      </c>
      <c r="O58" s="32" t="s">
        <v>2</v>
      </c>
      <c r="P58" s="73"/>
      <c r="Q58" s="31" t="s">
        <v>3</v>
      </c>
      <c r="R58" s="32" t="s">
        <v>2</v>
      </c>
      <c r="S58" s="74"/>
    </row>
    <row r="59" spans="1:19" ht="9">
      <c r="A59" s="19">
        <v>5</v>
      </c>
      <c r="B59" s="52">
        <v>292</v>
      </c>
      <c r="C59" s="34">
        <f>(B59/B65)*100</f>
        <v>8.38598506605399</v>
      </c>
      <c r="D59" s="66"/>
      <c r="E59" s="39">
        <v>2985</v>
      </c>
      <c r="F59" s="21">
        <f>(E59/E65)*100</f>
        <v>17.444918473496582</v>
      </c>
      <c r="G59" s="22"/>
      <c r="H59" s="39">
        <v>28505</v>
      </c>
      <c r="I59" s="21">
        <f>(H59/H65)*100</f>
        <v>12.621935289611534</v>
      </c>
      <c r="J59" s="22"/>
      <c r="K59" s="39">
        <v>9775</v>
      </c>
      <c r="L59" s="21">
        <f>(K59/K65)*100</f>
        <v>11.65897353323553</v>
      </c>
      <c r="M59" s="22"/>
      <c r="N59" s="39">
        <v>977</v>
      </c>
      <c r="O59" s="34">
        <f>(N59/N65)*100</f>
        <v>43.890386343216534</v>
      </c>
      <c r="P59" s="66"/>
      <c r="Q59" s="67">
        <v>231</v>
      </c>
      <c r="R59" s="34">
        <f>(Q59/Q65)*100</f>
        <v>19.659574468085104</v>
      </c>
      <c r="S59" s="75"/>
    </row>
    <row r="60" spans="1:19" ht="9">
      <c r="A60" s="19">
        <v>4</v>
      </c>
      <c r="B60" s="52">
        <v>703</v>
      </c>
      <c r="C60" s="34">
        <f>(B60/B65)*100</f>
        <v>20.18954623779437</v>
      </c>
      <c r="D60" s="66"/>
      <c r="E60" s="39">
        <v>3740</v>
      </c>
      <c r="F60" s="21">
        <f>(E60/E65)*100</f>
        <v>21.857284787563554</v>
      </c>
      <c r="G60" s="22"/>
      <c r="H60" s="39">
        <v>31426</v>
      </c>
      <c r="I60" s="21">
        <f>(H60/H65)*100</f>
        <v>13.915346023902195</v>
      </c>
      <c r="J60" s="22"/>
      <c r="K60" s="39">
        <v>15231</v>
      </c>
      <c r="L60" s="21">
        <f>(K60/K65)*100</f>
        <v>18.16652950227216</v>
      </c>
      <c r="M60" s="22"/>
      <c r="N60" s="39">
        <v>251</v>
      </c>
      <c r="O60" s="34">
        <f>(N60/N65)*100</f>
        <v>11.275831087151841</v>
      </c>
      <c r="P60" s="66"/>
      <c r="Q60" s="67">
        <v>150</v>
      </c>
      <c r="R60" s="34">
        <f>(Q60/Q65)*100</f>
        <v>12.76595744680851</v>
      </c>
      <c r="S60" s="75"/>
    </row>
    <row r="61" spans="1:19" ht="9">
      <c r="A61" s="19">
        <v>3</v>
      </c>
      <c r="B61" s="52">
        <v>993</v>
      </c>
      <c r="C61" s="34">
        <f>(B61/B65)*100</f>
        <v>28.518093049971284</v>
      </c>
      <c r="D61" s="66"/>
      <c r="E61" s="39">
        <v>3483</v>
      </c>
      <c r="F61" s="21">
        <f>(E61/E65)*100</f>
        <v>20.355326982642744</v>
      </c>
      <c r="G61" s="22"/>
      <c r="H61" s="39">
        <v>56610</v>
      </c>
      <c r="I61" s="21">
        <f>(H61/H65)*100</f>
        <v>25.0667516837365</v>
      </c>
      <c r="J61" s="22"/>
      <c r="K61" s="39">
        <v>17793</v>
      </c>
      <c r="L61" s="21">
        <f>(K61/K65)*100</f>
        <v>21.222313665151894</v>
      </c>
      <c r="M61" s="22"/>
      <c r="N61" s="39">
        <v>473</v>
      </c>
      <c r="O61" s="34">
        <f>(N61/N65)*100</f>
        <v>21.248876909254268</v>
      </c>
      <c r="P61" s="66"/>
      <c r="Q61" s="67">
        <v>353</v>
      </c>
      <c r="R61" s="34">
        <f>(Q61/Q65)*100</f>
        <v>30.04255319148936</v>
      </c>
      <c r="S61" s="75"/>
    </row>
    <row r="62" spans="1:19" ht="9">
      <c r="A62" s="19">
        <v>2</v>
      </c>
      <c r="B62" s="52">
        <v>873</v>
      </c>
      <c r="C62" s="34">
        <f>(B62/B65)*100</f>
        <v>25.071797817346354</v>
      </c>
      <c r="D62" s="66"/>
      <c r="E62" s="39">
        <v>3661</v>
      </c>
      <c r="F62" s="21">
        <f>(E62/E65)*100</f>
        <v>21.395593477879725</v>
      </c>
      <c r="G62" s="22"/>
      <c r="H62" s="39">
        <v>54778</v>
      </c>
      <c r="I62" s="21">
        <f>(H62/H65)*100</f>
        <v>24.25554714240802</v>
      </c>
      <c r="J62" s="22"/>
      <c r="K62" s="39">
        <v>14647</v>
      </c>
      <c r="L62" s="21">
        <f>(K62/K65)*100</f>
        <v>17.469972924941256</v>
      </c>
      <c r="M62" s="22"/>
      <c r="N62" s="39">
        <v>166</v>
      </c>
      <c r="O62" s="34">
        <f>(N62/N65)*100</f>
        <v>7.457322551662174</v>
      </c>
      <c r="P62" s="66"/>
      <c r="Q62" s="67">
        <v>137</v>
      </c>
      <c r="R62" s="34">
        <f>(Q62/Q65)*100</f>
        <v>11.659574468085106</v>
      </c>
      <c r="S62" s="75"/>
    </row>
    <row r="63" spans="1:19" ht="9">
      <c r="A63" s="19">
        <v>1</v>
      </c>
      <c r="B63" s="52">
        <v>621</v>
      </c>
      <c r="C63" s="34">
        <f>(B63/B65)*100</f>
        <v>17.834577828834004</v>
      </c>
      <c r="D63" s="66"/>
      <c r="E63" s="39">
        <v>3242</v>
      </c>
      <c r="F63" s="21">
        <f>(E63/E65)*100</f>
        <v>18.946876278417392</v>
      </c>
      <c r="G63" s="22"/>
      <c r="H63" s="39">
        <v>54518</v>
      </c>
      <c r="I63" s="21">
        <f>(H63/H65)*100</f>
        <v>24.14041986034175</v>
      </c>
      <c r="J63" s="22"/>
      <c r="K63" s="39">
        <v>26395</v>
      </c>
      <c r="L63" s="21">
        <f>(K63/K65)*100</f>
        <v>31.482210374399163</v>
      </c>
      <c r="M63" s="22"/>
      <c r="N63" s="39">
        <v>359</v>
      </c>
      <c r="O63" s="34">
        <f>(N63/N65)*100</f>
        <v>16.127583108715186</v>
      </c>
      <c r="P63" s="66"/>
      <c r="Q63" s="67">
        <v>304</v>
      </c>
      <c r="R63" s="34">
        <f>(Q63/Q65)*100</f>
        <v>25.872340425531913</v>
      </c>
      <c r="S63" s="75"/>
    </row>
    <row r="64" spans="1:19" ht="9">
      <c r="A64" s="19"/>
      <c r="B64" s="52"/>
      <c r="C64" s="33"/>
      <c r="D64" s="66"/>
      <c r="E64" s="39"/>
      <c r="F64" s="23"/>
      <c r="G64" s="22"/>
      <c r="H64" s="39"/>
      <c r="I64" s="23"/>
      <c r="J64" s="22"/>
      <c r="K64" s="39"/>
      <c r="L64" s="23"/>
      <c r="M64" s="22"/>
      <c r="N64" s="39"/>
      <c r="O64" s="33"/>
      <c r="P64" s="66"/>
      <c r="Q64" s="67"/>
      <c r="R64" s="33"/>
      <c r="S64" s="76"/>
    </row>
    <row r="65" spans="1:19" ht="9">
      <c r="A65" s="19" t="s">
        <v>16</v>
      </c>
      <c r="B65" s="52">
        <f>SUM(B59:B64)</f>
        <v>3482</v>
      </c>
      <c r="C65" s="33"/>
      <c r="D65" s="66"/>
      <c r="E65" s="39">
        <f>SUM(E59:E64)</f>
        <v>17111</v>
      </c>
      <c r="F65" s="23"/>
      <c r="G65" s="22"/>
      <c r="H65" s="39">
        <f>SUM(H59:H64)</f>
        <v>225837</v>
      </c>
      <c r="I65" s="23"/>
      <c r="J65" s="22"/>
      <c r="K65" s="39">
        <f>SUM(K59:K64)</f>
        <v>83841</v>
      </c>
      <c r="L65" s="23"/>
      <c r="M65" s="22"/>
      <c r="N65" s="39">
        <f>SUM(N59:N64)</f>
        <v>2226</v>
      </c>
      <c r="O65" s="33"/>
      <c r="P65" s="66"/>
      <c r="Q65" s="52">
        <f>SUM(Q59:Q64)</f>
        <v>1175</v>
      </c>
      <c r="R65" s="33"/>
      <c r="S65" s="76"/>
    </row>
    <row r="66" spans="1:19" ht="9">
      <c r="A66" s="19"/>
      <c r="B66" s="52"/>
      <c r="C66" s="33"/>
      <c r="D66" s="66"/>
      <c r="E66" s="39"/>
      <c r="F66" s="23"/>
      <c r="G66" s="22"/>
      <c r="H66" s="39"/>
      <c r="I66" s="23"/>
      <c r="J66" s="22"/>
      <c r="K66" s="39"/>
      <c r="L66" s="23"/>
      <c r="M66" s="22"/>
      <c r="N66" s="39"/>
      <c r="O66" s="33"/>
      <c r="P66" s="66"/>
      <c r="Q66" s="67"/>
      <c r="R66" s="33"/>
      <c r="S66" s="76"/>
    </row>
    <row r="67" spans="1:19" ht="9">
      <c r="A67" s="19" t="s">
        <v>26</v>
      </c>
      <c r="B67" s="67">
        <f>(B59+B60+B61)</f>
        <v>1988</v>
      </c>
      <c r="C67" s="34">
        <f>(B67/B65)*100</f>
        <v>57.093624353819635</v>
      </c>
      <c r="D67" s="66"/>
      <c r="E67" s="20">
        <f>(E59+E60+E61)</f>
        <v>10208</v>
      </c>
      <c r="F67" s="21">
        <f>(E67/E65)*100</f>
        <v>59.65753024370288</v>
      </c>
      <c r="G67" s="22"/>
      <c r="H67" s="20">
        <f>(H59+H60+H61)</f>
        <v>116541</v>
      </c>
      <c r="I67" s="21">
        <f>(H67/H65)*100</f>
        <v>51.60403299725023</v>
      </c>
      <c r="J67" s="22"/>
      <c r="K67" s="20">
        <f>(K59+K60+K61)</f>
        <v>42799</v>
      </c>
      <c r="L67" s="21">
        <f>(K67/K65)*100</f>
        <v>51.04781670065959</v>
      </c>
      <c r="M67" s="22"/>
      <c r="N67" s="20">
        <f>(N59+N60+N61)</f>
        <v>1701</v>
      </c>
      <c r="O67" s="34">
        <f>(N67/N65)*100</f>
        <v>76.41509433962264</v>
      </c>
      <c r="P67" s="66"/>
      <c r="Q67" s="67">
        <f>(Q59+Q60+Q61)</f>
        <v>734</v>
      </c>
      <c r="R67" s="34">
        <f>(Q67/Q65)*100</f>
        <v>62.46808510638297</v>
      </c>
      <c r="S67" s="76"/>
    </row>
    <row r="68" spans="1:19" ht="9">
      <c r="A68" s="19"/>
      <c r="B68" s="55"/>
      <c r="C68" s="53"/>
      <c r="D68" s="66"/>
      <c r="E68" s="40"/>
      <c r="F68" s="35"/>
      <c r="G68" s="22"/>
      <c r="H68" s="40"/>
      <c r="I68" s="35"/>
      <c r="J68" s="22"/>
      <c r="K68" s="40"/>
      <c r="L68" s="35"/>
      <c r="M68" s="22"/>
      <c r="N68" s="40"/>
      <c r="O68" s="77"/>
      <c r="P68" s="66"/>
      <c r="Q68" s="78"/>
      <c r="R68" s="33"/>
      <c r="S68" s="76"/>
    </row>
    <row r="69" spans="1:19" ht="9">
      <c r="A69" s="19" t="s">
        <v>49</v>
      </c>
      <c r="B69" s="68">
        <v>2.76</v>
      </c>
      <c r="C69" s="53"/>
      <c r="D69" s="66"/>
      <c r="E69" s="40">
        <v>2.97</v>
      </c>
      <c r="F69" s="35"/>
      <c r="G69" s="22"/>
      <c r="H69" s="41">
        <v>2.67</v>
      </c>
      <c r="I69" s="35"/>
      <c r="J69" s="22"/>
      <c r="K69" s="40">
        <v>2.61</v>
      </c>
      <c r="L69" s="35"/>
      <c r="M69" s="22"/>
      <c r="N69" s="41">
        <v>3.59</v>
      </c>
      <c r="O69" s="77"/>
      <c r="P69" s="66"/>
      <c r="Q69" s="78">
        <v>2.89</v>
      </c>
      <c r="R69" s="33"/>
      <c r="S69" s="76"/>
    </row>
    <row r="70" spans="1:19" ht="9">
      <c r="A70" s="19"/>
      <c r="B70" s="55"/>
      <c r="C70" s="53"/>
      <c r="D70" s="66"/>
      <c r="E70" s="40"/>
      <c r="F70" s="35"/>
      <c r="G70" s="22"/>
      <c r="H70" s="40"/>
      <c r="I70" s="35"/>
      <c r="J70" s="22"/>
      <c r="K70" s="40"/>
      <c r="L70" s="35"/>
      <c r="M70" s="22"/>
      <c r="N70" s="40"/>
      <c r="O70" s="77"/>
      <c r="P70" s="66"/>
      <c r="Q70" s="78"/>
      <c r="R70" s="33"/>
      <c r="S70" s="76"/>
    </row>
    <row r="71" spans="1:19" ht="9">
      <c r="A71" s="19" t="s">
        <v>4</v>
      </c>
      <c r="B71" s="68">
        <v>1.2</v>
      </c>
      <c r="C71" s="53"/>
      <c r="D71" s="66"/>
      <c r="E71" s="40">
        <v>1.37</v>
      </c>
      <c r="F71" s="35"/>
      <c r="G71" s="22"/>
      <c r="H71" s="41">
        <v>1.32</v>
      </c>
      <c r="I71" s="35"/>
      <c r="J71" s="22"/>
      <c r="K71" s="41">
        <v>1.39</v>
      </c>
      <c r="L71" s="35"/>
      <c r="M71" s="22"/>
      <c r="N71" s="41">
        <v>1.5</v>
      </c>
      <c r="O71" s="77"/>
      <c r="P71" s="66"/>
      <c r="Q71" s="79">
        <v>1.43</v>
      </c>
      <c r="R71" s="33"/>
      <c r="S71" s="76"/>
    </row>
    <row r="72" spans="1:19" ht="9">
      <c r="A72" s="38"/>
      <c r="B72" s="57"/>
      <c r="C72" s="58"/>
      <c r="D72" s="65"/>
      <c r="E72" s="30"/>
      <c r="F72" s="45"/>
      <c r="G72" s="24"/>
      <c r="H72" s="30"/>
      <c r="I72" s="45"/>
      <c r="J72" s="24"/>
      <c r="K72" s="30"/>
      <c r="L72" s="45"/>
      <c r="M72" s="24"/>
      <c r="N72" s="30"/>
      <c r="O72" s="58"/>
      <c r="P72" s="65"/>
      <c r="Q72" s="80"/>
      <c r="R72" s="81"/>
      <c r="S72" s="82"/>
    </row>
    <row r="73" spans="1:19" ht="4.5" customHeight="1">
      <c r="A73" s="60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53"/>
      <c r="P73" s="53"/>
      <c r="Q73" s="33"/>
      <c r="R73" s="33"/>
      <c r="S73" s="33"/>
    </row>
    <row r="74" spans="1:19" ht="9">
      <c r="A74" s="60"/>
      <c r="B74" s="36" t="s">
        <v>53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</row>
    <row r="75" spans="1:19" ht="9">
      <c r="A75" s="60"/>
      <c r="B75" s="36" t="s">
        <v>42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</row>
    <row r="76" spans="1:19" ht="9">
      <c r="A76" s="60"/>
      <c r="B76" s="36" t="s">
        <v>52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  <row r="77" spans="1:19" ht="9">
      <c r="A77" s="60"/>
      <c r="B77" s="36" t="s">
        <v>31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</row>
  </sheetData>
  <sheetProtection/>
  <printOptions/>
  <pageMargins left="0.5" right="0.25" top="0.25" bottom="0" header="0.5" footer="0.25"/>
  <pageSetup horizontalDpi="600" verticalDpi="600" orientation="portrait" r:id="rId1"/>
  <headerFooter scaleWithDoc="0">
    <oddFooter>&amp;C&amp;"Serifa Std 45 Light,Regular"&amp;8© 2011 The College Board.  College Board, Advanced Placement Program, AP, AP Central and the acorn logo are registered trademarks of the College Board.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1">
      <selection activeCell="O52" sqref="O52"/>
    </sheetView>
  </sheetViews>
  <sheetFormatPr defaultColWidth="9.140625" defaultRowHeight="12.75"/>
  <cols>
    <col min="1" max="1" width="14.28125" style="6" customWidth="1"/>
    <col min="2" max="2" width="7.7109375" style="1" customWidth="1"/>
    <col min="3" max="3" width="5.7109375" style="1" customWidth="1"/>
    <col min="4" max="4" width="0.85546875" style="1" customWidth="1"/>
    <col min="5" max="5" width="7.7109375" style="1" customWidth="1"/>
    <col min="6" max="6" width="5.7109375" style="1" customWidth="1"/>
    <col min="7" max="7" width="0.85546875" style="1" customWidth="1"/>
    <col min="8" max="8" width="7.7109375" style="1" customWidth="1"/>
    <col min="9" max="9" width="5.7109375" style="1" customWidth="1"/>
    <col min="10" max="10" width="0.85546875" style="1" customWidth="1"/>
    <col min="11" max="11" width="7.7109375" style="1" customWidth="1"/>
    <col min="12" max="12" width="5.7109375" style="1" customWidth="1"/>
    <col min="13" max="13" width="0.85546875" style="1" customWidth="1"/>
    <col min="14" max="14" width="7.7109375" style="1" customWidth="1"/>
    <col min="15" max="15" width="5.7109375" style="1" customWidth="1"/>
    <col min="16" max="16" width="0.85546875" style="1" customWidth="1"/>
    <col min="17" max="17" width="7.7109375" style="1" customWidth="1"/>
    <col min="18" max="18" width="6.140625" style="1" customWidth="1"/>
    <col min="19" max="19" width="0.85546875" style="1" customWidth="1"/>
    <col min="20" max="16384" width="9.140625" style="1" customWidth="1"/>
  </cols>
  <sheetData>
    <row r="1" spans="1:19" s="8" customFormat="1" ht="20.25">
      <c r="A1" s="10" t="s">
        <v>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8" customFormat="1" ht="18.75">
      <c r="A2" s="11" t="s">
        <v>55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8" ht="9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9"/>
      <c r="R4" s="2"/>
    </row>
    <row r="5" spans="1:19" ht="9">
      <c r="A5" s="5"/>
      <c r="B5" s="3"/>
      <c r="C5" s="4"/>
      <c r="D5" s="4"/>
      <c r="E5" s="3"/>
      <c r="F5" s="4"/>
      <c r="G5" s="4"/>
      <c r="H5" s="3"/>
      <c r="I5" s="4"/>
      <c r="J5" s="4"/>
      <c r="K5" s="3"/>
      <c r="L5" s="4"/>
      <c r="M5" s="4"/>
      <c r="N5" s="3"/>
      <c r="O5" s="4"/>
      <c r="P5" s="4"/>
      <c r="Q5" s="3"/>
      <c r="R5" s="4"/>
      <c r="S5" s="3"/>
    </row>
    <row r="6" spans="1:19" ht="20.25" customHeight="1">
      <c r="A6" s="37" t="s">
        <v>51</v>
      </c>
      <c r="B6" s="14" t="s">
        <v>22</v>
      </c>
      <c r="C6" s="26"/>
      <c r="D6" s="27"/>
      <c r="E6" s="14" t="s">
        <v>9</v>
      </c>
      <c r="F6" s="85"/>
      <c r="G6" s="84"/>
      <c r="H6" s="51" t="s">
        <v>27</v>
      </c>
      <c r="I6" s="85"/>
      <c r="J6" s="84"/>
      <c r="K6" s="51" t="s">
        <v>23</v>
      </c>
      <c r="L6" s="85"/>
      <c r="M6" s="84"/>
      <c r="N6" s="51" t="s">
        <v>10</v>
      </c>
      <c r="O6" s="26"/>
      <c r="P6" s="27"/>
      <c r="Q6" s="14" t="s">
        <v>29</v>
      </c>
      <c r="R6" s="26"/>
      <c r="S6" s="16"/>
    </row>
    <row r="7" spans="1:19" ht="9">
      <c r="A7" s="38"/>
      <c r="B7" s="17" t="s">
        <v>3</v>
      </c>
      <c r="C7" s="18" t="s">
        <v>2</v>
      </c>
      <c r="D7" s="18"/>
      <c r="E7" s="17" t="s">
        <v>3</v>
      </c>
      <c r="F7" s="32" t="s">
        <v>2</v>
      </c>
      <c r="G7" s="74"/>
      <c r="H7" s="31" t="s">
        <v>3</v>
      </c>
      <c r="I7" s="32" t="s">
        <v>2</v>
      </c>
      <c r="J7" s="74"/>
      <c r="K7" s="31" t="s">
        <v>3</v>
      </c>
      <c r="L7" s="32" t="s">
        <v>2</v>
      </c>
      <c r="M7" s="74"/>
      <c r="N7" s="31" t="s">
        <v>3</v>
      </c>
      <c r="O7" s="18" t="s">
        <v>2</v>
      </c>
      <c r="P7" s="18"/>
      <c r="Q7" s="17" t="s">
        <v>3</v>
      </c>
      <c r="R7" s="18" t="s">
        <v>2</v>
      </c>
      <c r="S7" s="28"/>
    </row>
    <row r="8" spans="1:19" ht="9">
      <c r="A8" s="19">
        <v>5</v>
      </c>
      <c r="B8" s="39">
        <v>1223</v>
      </c>
      <c r="C8" s="21">
        <f>(B8/B14)*100</f>
        <v>20.234943745863667</v>
      </c>
      <c r="D8" s="35"/>
      <c r="E8" s="39">
        <v>3166</v>
      </c>
      <c r="F8" s="34">
        <f>(E8/E14)*100</f>
        <v>17.468549988964906</v>
      </c>
      <c r="G8" s="66"/>
      <c r="H8" s="52">
        <v>3095</v>
      </c>
      <c r="I8" s="34">
        <f>(H8/H14)*100</f>
        <v>17.07680423747517</v>
      </c>
      <c r="J8" s="66"/>
      <c r="K8" s="52">
        <v>3056</v>
      </c>
      <c r="L8" s="34">
        <f>(K8/K14)*100</f>
        <v>16.861619951445597</v>
      </c>
      <c r="M8" s="66"/>
      <c r="N8" s="52">
        <v>12369</v>
      </c>
      <c r="O8" s="21">
        <f>(N8/N14)*100</f>
        <v>16.350729695431472</v>
      </c>
      <c r="P8" s="35"/>
      <c r="Q8" s="39">
        <v>4862</v>
      </c>
      <c r="R8" s="21">
        <f>(Q8/Q14)*100</f>
        <v>32.01843924925914</v>
      </c>
      <c r="S8" s="22"/>
    </row>
    <row r="9" spans="1:19" ht="9">
      <c r="A9" s="19">
        <v>4</v>
      </c>
      <c r="B9" s="39">
        <v>1091</v>
      </c>
      <c r="C9" s="21">
        <f>(B9/B14)*100</f>
        <v>18.050959629384515</v>
      </c>
      <c r="D9" s="35"/>
      <c r="E9" s="39">
        <v>3174</v>
      </c>
      <c r="F9" s="34">
        <f>(E9/E14)*100</f>
        <v>17.512690355329948</v>
      </c>
      <c r="G9" s="66"/>
      <c r="H9" s="52">
        <v>3229</v>
      </c>
      <c r="I9" s="34">
        <f>(H9/H14)*100</f>
        <v>17.816155374089604</v>
      </c>
      <c r="J9" s="66"/>
      <c r="K9" s="52">
        <v>3278</v>
      </c>
      <c r="L9" s="34">
        <f>(K9/K14)*100</f>
        <v>18.08651511807548</v>
      </c>
      <c r="M9" s="66"/>
      <c r="N9" s="52">
        <v>14522</v>
      </c>
      <c r="O9" s="21">
        <f>(N9/N14)*100</f>
        <v>19.196806260575297</v>
      </c>
      <c r="P9" s="35"/>
      <c r="Q9" s="39">
        <v>3715</v>
      </c>
      <c r="R9" s="21">
        <f>(Q9/Q14)*100</f>
        <v>24.46493249917682</v>
      </c>
      <c r="S9" s="22"/>
    </row>
    <row r="10" spans="1:19" ht="9">
      <c r="A10" s="19">
        <v>3</v>
      </c>
      <c r="B10" s="39">
        <v>1547</v>
      </c>
      <c r="C10" s="21">
        <f>(B10/B14)*100</f>
        <v>25.59563203176704</v>
      </c>
      <c r="D10" s="35"/>
      <c r="E10" s="39">
        <v>4392</v>
      </c>
      <c r="F10" s="34">
        <f>(E10/E14)*100</f>
        <v>24.233061134407414</v>
      </c>
      <c r="G10" s="66"/>
      <c r="H10" s="52">
        <v>4458</v>
      </c>
      <c r="I10" s="34">
        <f>(H10/H14)*100</f>
        <v>24.597219156919003</v>
      </c>
      <c r="J10" s="66"/>
      <c r="K10" s="52">
        <v>4285</v>
      </c>
      <c r="L10" s="34">
        <f>(K10/K14)*100</f>
        <v>23.642683734274993</v>
      </c>
      <c r="M10" s="66"/>
      <c r="N10" s="52">
        <v>19598</v>
      </c>
      <c r="O10" s="21">
        <f>(N10/N14)*100</f>
        <v>25.906831641285955</v>
      </c>
      <c r="P10" s="35"/>
      <c r="Q10" s="39">
        <v>2137</v>
      </c>
      <c r="R10" s="21">
        <f>(Q10/Q14)*100</f>
        <v>14.073098452420151</v>
      </c>
      <c r="S10" s="22"/>
    </row>
    <row r="11" spans="1:19" ht="9">
      <c r="A11" s="19">
        <v>2</v>
      </c>
      <c r="B11" s="39">
        <v>1104</v>
      </c>
      <c r="C11" s="21">
        <f>(B11/B14)*100</f>
        <v>18.266048974189278</v>
      </c>
      <c r="D11" s="35"/>
      <c r="E11" s="39">
        <v>4847</v>
      </c>
      <c r="F11" s="34">
        <f>(E11/E14)*100</f>
        <v>26.743544471419114</v>
      </c>
      <c r="G11" s="66"/>
      <c r="H11" s="52">
        <v>4672</v>
      </c>
      <c r="I11" s="34">
        <f>(H11/H14)*100</f>
        <v>25.777973957183846</v>
      </c>
      <c r="J11" s="66"/>
      <c r="K11" s="52">
        <v>4843</v>
      </c>
      <c r="L11" s="34">
        <f>(K11/K14)*100</f>
        <v>26.721474288236593</v>
      </c>
      <c r="M11" s="66"/>
      <c r="N11" s="52">
        <v>13065</v>
      </c>
      <c r="O11" s="21">
        <f>(N11/N14)*100</f>
        <v>17.27078045685279</v>
      </c>
      <c r="P11" s="35"/>
      <c r="Q11" s="39">
        <v>2690</v>
      </c>
      <c r="R11" s="21">
        <f>(Q11/Q14)*100</f>
        <v>17.71485018109977</v>
      </c>
      <c r="S11" s="22"/>
    </row>
    <row r="12" spans="1:19" ht="9">
      <c r="A12" s="19">
        <v>1</v>
      </c>
      <c r="B12" s="39">
        <v>1079</v>
      </c>
      <c r="C12" s="21">
        <f>(B12/B14)*100</f>
        <v>17.8524156187955</v>
      </c>
      <c r="D12" s="35"/>
      <c r="E12" s="39">
        <v>2545</v>
      </c>
      <c r="F12" s="34">
        <f>(E12/E14)*100</f>
        <v>14.042154049878613</v>
      </c>
      <c r="G12" s="66"/>
      <c r="H12" s="52">
        <v>2670</v>
      </c>
      <c r="I12" s="34">
        <f>(H12/H14)*100</f>
        <v>14.731847274332377</v>
      </c>
      <c r="J12" s="66"/>
      <c r="K12" s="52">
        <v>2662</v>
      </c>
      <c r="L12" s="34">
        <f>(K12/K14)*100</f>
        <v>14.687706907967335</v>
      </c>
      <c r="M12" s="66"/>
      <c r="N12" s="52">
        <v>16094</v>
      </c>
      <c r="O12" s="21">
        <f>(N12/N14)*100</f>
        <v>21.274851945854483</v>
      </c>
      <c r="P12" s="35"/>
      <c r="Q12" s="39">
        <v>1781</v>
      </c>
      <c r="R12" s="21">
        <f>(Q12/Q14)*100</f>
        <v>11.728679618044122</v>
      </c>
      <c r="S12" s="22"/>
    </row>
    <row r="13" spans="1:19" ht="9">
      <c r="A13" s="19"/>
      <c r="B13" s="39"/>
      <c r="C13" s="23"/>
      <c r="D13" s="35"/>
      <c r="E13" s="39"/>
      <c r="F13" s="33"/>
      <c r="G13" s="66"/>
      <c r="H13" s="52"/>
      <c r="I13" s="33"/>
      <c r="J13" s="66"/>
      <c r="K13" s="52"/>
      <c r="L13" s="33"/>
      <c r="M13" s="66"/>
      <c r="N13" s="52"/>
      <c r="O13" s="23"/>
      <c r="P13" s="35"/>
      <c r="Q13" s="39"/>
      <c r="R13" s="23"/>
      <c r="S13" s="22"/>
    </row>
    <row r="14" spans="1:19" ht="9">
      <c r="A14" s="19" t="s">
        <v>16</v>
      </c>
      <c r="B14" s="39">
        <f>SUM(B8:B13)</f>
        <v>6044</v>
      </c>
      <c r="C14" s="23"/>
      <c r="D14" s="35"/>
      <c r="E14" s="39">
        <f>SUM(E8:E13)</f>
        <v>18124</v>
      </c>
      <c r="F14" s="33"/>
      <c r="G14" s="66"/>
      <c r="H14" s="52">
        <f>SUM(H8:H13)</f>
        <v>18124</v>
      </c>
      <c r="I14" s="33"/>
      <c r="J14" s="66"/>
      <c r="K14" s="52">
        <f>SUM(K8:K13)</f>
        <v>18124</v>
      </c>
      <c r="L14" s="33"/>
      <c r="M14" s="66"/>
      <c r="N14" s="52">
        <f>SUM(N8:N13)</f>
        <v>75648</v>
      </c>
      <c r="O14" s="23"/>
      <c r="P14" s="35"/>
      <c r="Q14" s="39">
        <f>SUM(Q8:Q13)</f>
        <v>15185</v>
      </c>
      <c r="R14" s="23"/>
      <c r="S14" s="22"/>
    </row>
    <row r="15" spans="1:19" ht="9">
      <c r="A15" s="19"/>
      <c r="B15" s="39"/>
      <c r="C15" s="23"/>
      <c r="D15" s="35"/>
      <c r="E15" s="39"/>
      <c r="F15" s="33"/>
      <c r="G15" s="66"/>
      <c r="H15" s="52"/>
      <c r="I15" s="33"/>
      <c r="J15" s="66"/>
      <c r="K15" s="52"/>
      <c r="L15" s="33"/>
      <c r="M15" s="66"/>
      <c r="N15" s="52"/>
      <c r="O15" s="23"/>
      <c r="P15" s="35"/>
      <c r="Q15" s="39"/>
      <c r="R15" s="23"/>
      <c r="S15" s="22"/>
    </row>
    <row r="16" spans="1:19" ht="9">
      <c r="A16" s="19" t="s">
        <v>26</v>
      </c>
      <c r="B16" s="20">
        <f>(B8+B9+B10)</f>
        <v>3861</v>
      </c>
      <c r="C16" s="21">
        <f>(B16/B14)*100</f>
        <v>63.88153540701522</v>
      </c>
      <c r="D16" s="35"/>
      <c r="E16" s="20">
        <f>(E8+E9+E10)</f>
        <v>10732</v>
      </c>
      <c r="F16" s="34">
        <f>(E16/E14)*100</f>
        <v>59.21430147870227</v>
      </c>
      <c r="G16" s="66"/>
      <c r="H16" s="67">
        <f>(H8+H9+H10)</f>
        <v>10782</v>
      </c>
      <c r="I16" s="34">
        <f>(H16/H14)*100</f>
        <v>59.49017876848378</v>
      </c>
      <c r="J16" s="66"/>
      <c r="K16" s="67">
        <f>(K8+K9+K10)</f>
        <v>10619</v>
      </c>
      <c r="L16" s="34">
        <f>(K16/K14)*100</f>
        <v>58.590818803796076</v>
      </c>
      <c r="M16" s="66"/>
      <c r="N16" s="67">
        <f>(N8+N9+N10)</f>
        <v>46489</v>
      </c>
      <c r="O16" s="21">
        <f>(N16/N14)*100</f>
        <v>61.45436759729272</v>
      </c>
      <c r="P16" s="35"/>
      <c r="Q16" s="20">
        <f>(Q8+Q9+Q10)</f>
        <v>10714</v>
      </c>
      <c r="R16" s="21">
        <f>(Q16/Q14)*100</f>
        <v>70.5564702008561</v>
      </c>
      <c r="S16" s="22"/>
    </row>
    <row r="17" spans="1:19" ht="9">
      <c r="A17" s="19"/>
      <c r="B17" s="40"/>
      <c r="C17" s="35"/>
      <c r="D17" s="35"/>
      <c r="E17" s="40"/>
      <c r="F17" s="53"/>
      <c r="G17" s="66"/>
      <c r="H17" s="55"/>
      <c r="I17" s="53"/>
      <c r="J17" s="66"/>
      <c r="K17" s="55"/>
      <c r="L17" s="53"/>
      <c r="M17" s="66"/>
      <c r="N17" s="55"/>
      <c r="O17" s="35"/>
      <c r="P17" s="35"/>
      <c r="Q17" s="40"/>
      <c r="R17" s="35"/>
      <c r="S17" s="22"/>
    </row>
    <row r="18" spans="1:19" ht="9">
      <c r="A18" s="19" t="s">
        <v>49</v>
      </c>
      <c r="B18" s="40">
        <v>3.05</v>
      </c>
      <c r="C18" s="35"/>
      <c r="D18" s="35"/>
      <c r="E18" s="40">
        <v>2.98</v>
      </c>
      <c r="F18" s="53"/>
      <c r="G18" s="66"/>
      <c r="H18" s="55">
        <v>2.97</v>
      </c>
      <c r="I18" s="53"/>
      <c r="J18" s="66"/>
      <c r="K18" s="68">
        <v>2.96</v>
      </c>
      <c r="L18" s="53"/>
      <c r="M18" s="66"/>
      <c r="N18" s="68">
        <v>2.92</v>
      </c>
      <c r="O18" s="35"/>
      <c r="P18" s="35"/>
      <c r="Q18" s="41">
        <v>3.47</v>
      </c>
      <c r="R18" s="35"/>
      <c r="S18" s="22"/>
    </row>
    <row r="19" spans="1:19" ht="9">
      <c r="A19" s="19"/>
      <c r="B19" s="40"/>
      <c r="C19" s="35"/>
      <c r="D19" s="35"/>
      <c r="E19" s="40"/>
      <c r="F19" s="53"/>
      <c r="G19" s="66"/>
      <c r="H19" s="55"/>
      <c r="I19" s="53"/>
      <c r="J19" s="66"/>
      <c r="K19" s="55"/>
      <c r="L19" s="53"/>
      <c r="M19" s="66"/>
      <c r="N19" s="55"/>
      <c r="O19" s="35"/>
      <c r="P19" s="35"/>
      <c r="Q19" s="40"/>
      <c r="R19" s="35"/>
      <c r="S19" s="22"/>
    </row>
    <row r="20" spans="1:19" ht="9">
      <c r="A20" s="19" t="s">
        <v>4</v>
      </c>
      <c r="B20" s="41">
        <v>1.37</v>
      </c>
      <c r="C20" s="35"/>
      <c r="D20" s="35"/>
      <c r="E20" s="41">
        <v>1.3</v>
      </c>
      <c r="F20" s="53"/>
      <c r="G20" s="66"/>
      <c r="H20" s="55">
        <v>1.31</v>
      </c>
      <c r="I20" s="53"/>
      <c r="J20" s="66"/>
      <c r="K20" s="68">
        <v>1.31</v>
      </c>
      <c r="L20" s="53"/>
      <c r="M20" s="66"/>
      <c r="N20" s="68">
        <v>1.37</v>
      </c>
      <c r="O20" s="35"/>
      <c r="P20" s="35"/>
      <c r="Q20" s="41">
        <v>1.4</v>
      </c>
      <c r="R20" s="35"/>
      <c r="S20" s="22"/>
    </row>
    <row r="21" spans="1:19" ht="9">
      <c r="A21" s="19"/>
      <c r="B21" s="40"/>
      <c r="C21" s="35"/>
      <c r="D21" s="35"/>
      <c r="E21" s="40"/>
      <c r="F21" s="53"/>
      <c r="G21" s="65"/>
      <c r="H21" s="55"/>
      <c r="I21" s="53"/>
      <c r="J21" s="65"/>
      <c r="K21" s="55"/>
      <c r="L21" s="53"/>
      <c r="M21" s="66"/>
      <c r="N21" s="55"/>
      <c r="O21" s="35"/>
      <c r="P21" s="35"/>
      <c r="Q21" s="40"/>
      <c r="R21" s="35"/>
      <c r="S21" s="24"/>
    </row>
    <row r="22" spans="1:19" ht="9">
      <c r="A22" s="42"/>
      <c r="B22" s="43"/>
      <c r="C22" s="44"/>
      <c r="D22" s="13"/>
      <c r="E22" s="44"/>
      <c r="F22" s="48"/>
      <c r="G22" s="48"/>
      <c r="H22" s="47"/>
      <c r="I22" s="48"/>
      <c r="J22" s="48"/>
      <c r="K22" s="47"/>
      <c r="L22" s="48"/>
      <c r="M22" s="48"/>
      <c r="N22" s="47"/>
      <c r="O22" s="44"/>
      <c r="P22" s="44"/>
      <c r="Q22" s="43"/>
      <c r="R22" s="44"/>
      <c r="S22" s="13"/>
    </row>
    <row r="23" spans="1:19" ht="20.25" customHeight="1">
      <c r="A23" s="12" t="s">
        <v>51</v>
      </c>
      <c r="B23" s="14" t="s">
        <v>18</v>
      </c>
      <c r="C23" s="15"/>
      <c r="D23" s="16"/>
      <c r="E23" s="51" t="s">
        <v>11</v>
      </c>
      <c r="F23" s="15"/>
      <c r="G23" s="16"/>
      <c r="H23" s="14" t="s">
        <v>24</v>
      </c>
      <c r="I23" s="49"/>
      <c r="J23" s="50"/>
      <c r="K23" s="51" t="s">
        <v>25</v>
      </c>
      <c r="L23" s="49"/>
      <c r="M23" s="50"/>
      <c r="N23" s="51" t="s">
        <v>12</v>
      </c>
      <c r="O23" s="15"/>
      <c r="P23" s="16"/>
      <c r="Q23" s="14" t="s">
        <v>13</v>
      </c>
      <c r="R23" s="15"/>
      <c r="S23" s="16"/>
    </row>
    <row r="24" spans="1:19" ht="9">
      <c r="A24" s="38"/>
      <c r="B24" s="17" t="s">
        <v>3</v>
      </c>
      <c r="C24" s="18" t="s">
        <v>2</v>
      </c>
      <c r="D24" s="18"/>
      <c r="E24" s="17" t="s">
        <v>3</v>
      </c>
      <c r="F24" s="18" t="s">
        <v>2</v>
      </c>
      <c r="G24" s="18"/>
      <c r="H24" s="17" t="s">
        <v>3</v>
      </c>
      <c r="I24" s="32" t="s">
        <v>2</v>
      </c>
      <c r="J24" s="74"/>
      <c r="K24" s="31" t="s">
        <v>3</v>
      </c>
      <c r="L24" s="32" t="s">
        <v>2</v>
      </c>
      <c r="M24" s="74"/>
      <c r="N24" s="31" t="s">
        <v>3</v>
      </c>
      <c r="O24" s="18" t="s">
        <v>2</v>
      </c>
      <c r="P24" s="18"/>
      <c r="Q24" s="17" t="s">
        <v>3</v>
      </c>
      <c r="R24" s="18" t="s">
        <v>2</v>
      </c>
      <c r="S24" s="28"/>
    </row>
    <row r="25" spans="1:19" ht="9">
      <c r="A25" s="19">
        <v>5</v>
      </c>
      <c r="B25" s="39">
        <v>9334</v>
      </c>
      <c r="C25" s="21">
        <f>(B25/B31)*100</f>
        <v>26.542683273616564</v>
      </c>
      <c r="D25" s="35"/>
      <c r="E25" s="39">
        <v>39802</v>
      </c>
      <c r="F25" s="21">
        <f>(E25/E31)*100</f>
        <v>20.13058937178521</v>
      </c>
      <c r="G25" s="35"/>
      <c r="H25" s="39">
        <v>27229</v>
      </c>
      <c r="I25" s="34">
        <f>(H25/H31)*100</f>
        <v>22.150905023388244</v>
      </c>
      <c r="J25" s="66"/>
      <c r="K25" s="52">
        <v>5664</v>
      </c>
      <c r="L25" s="34">
        <f>(K25/K31)*100</f>
        <v>12.976242296501638</v>
      </c>
      <c r="M25" s="66"/>
      <c r="N25" s="52">
        <v>2099</v>
      </c>
      <c r="O25" s="21">
        <f>(N25/N31)*100</f>
        <v>11.594763298900734</v>
      </c>
      <c r="P25" s="35"/>
      <c r="Q25" s="39">
        <v>17753</v>
      </c>
      <c r="R25" s="21">
        <f>(Q25/Q31)*100</f>
        <v>12.422503673640753</v>
      </c>
      <c r="S25" s="22"/>
    </row>
    <row r="26" spans="1:19" ht="9">
      <c r="A26" s="19">
        <v>4</v>
      </c>
      <c r="B26" s="39">
        <v>8547</v>
      </c>
      <c r="C26" s="21">
        <f>(B26/B31)*100</f>
        <v>24.304726155946085</v>
      </c>
      <c r="D26" s="35"/>
      <c r="E26" s="39">
        <v>51971</v>
      </c>
      <c r="F26" s="21">
        <f>(E26/E31)*100</f>
        <v>26.285283660143943</v>
      </c>
      <c r="G26" s="35"/>
      <c r="H26" s="39">
        <v>31578</v>
      </c>
      <c r="I26" s="34">
        <f>(H26/H31)*100</f>
        <v>25.68883465527761</v>
      </c>
      <c r="J26" s="66"/>
      <c r="K26" s="52">
        <v>9436</v>
      </c>
      <c r="L26" s="34">
        <f>(K26/K31)*100</f>
        <v>21.617906481248138</v>
      </c>
      <c r="M26" s="66"/>
      <c r="N26" s="52">
        <v>3755</v>
      </c>
      <c r="O26" s="21">
        <f>(N26/N31)*100</f>
        <v>20.742418383693312</v>
      </c>
      <c r="P26" s="35"/>
      <c r="Q26" s="39">
        <v>30542</v>
      </c>
      <c r="R26" s="21">
        <f>(Q26/Q31)*100</f>
        <v>21.371492547757327</v>
      </c>
      <c r="S26" s="22"/>
    </row>
    <row r="27" spans="1:19" ht="9">
      <c r="A27" s="19">
        <v>3</v>
      </c>
      <c r="B27" s="39">
        <v>7802</v>
      </c>
      <c r="C27" s="21">
        <f>(B27/B31)*100</f>
        <v>22.186202582039467</v>
      </c>
      <c r="D27" s="35"/>
      <c r="E27" s="39">
        <v>39157</v>
      </c>
      <c r="F27" s="21">
        <f>(E27/E31)*100</f>
        <v>19.804368826465844</v>
      </c>
      <c r="G27" s="35"/>
      <c r="H27" s="39">
        <v>25979</v>
      </c>
      <c r="I27" s="34">
        <f>(H27/H31)*100</f>
        <v>21.13402481187716</v>
      </c>
      <c r="J27" s="66"/>
      <c r="K27" s="52">
        <v>9569</v>
      </c>
      <c r="L27" s="34">
        <f>(K27/K31)*100</f>
        <v>21.922609910879977</v>
      </c>
      <c r="M27" s="66"/>
      <c r="N27" s="52">
        <v>5238</v>
      </c>
      <c r="O27" s="21">
        <f>(N27/N31)*100</f>
        <v>28.93443075733304</v>
      </c>
      <c r="P27" s="35"/>
      <c r="Q27" s="39">
        <v>35786</v>
      </c>
      <c r="R27" s="21">
        <f>(Q27/Q31)*100</f>
        <v>25.04093485410398</v>
      </c>
      <c r="S27" s="22"/>
    </row>
    <row r="28" spans="1:19" ht="9">
      <c r="A28" s="19">
        <v>2</v>
      </c>
      <c r="B28" s="39">
        <v>4991</v>
      </c>
      <c r="C28" s="21">
        <f>(B28/B31)*100</f>
        <v>14.192686117272366</v>
      </c>
      <c r="D28" s="35"/>
      <c r="E28" s="39">
        <v>25531</v>
      </c>
      <c r="F28" s="21">
        <f>(E28/E31)*100</f>
        <v>12.912770143486462</v>
      </c>
      <c r="G28" s="35"/>
      <c r="H28" s="39">
        <v>19837</v>
      </c>
      <c r="I28" s="34">
        <f>(H28/H31)*100</f>
        <v>16.1374822045963</v>
      </c>
      <c r="J28" s="66"/>
      <c r="K28" s="52">
        <v>8749</v>
      </c>
      <c r="L28" s="34">
        <f>(K28/K31)*100</f>
        <v>20.04398726202204</v>
      </c>
      <c r="M28" s="66"/>
      <c r="N28" s="52">
        <v>2881</v>
      </c>
      <c r="O28" s="21">
        <f>(N28/N31)*100</f>
        <v>15.914489311163896</v>
      </c>
      <c r="P28" s="35"/>
      <c r="Q28" s="39">
        <v>25188</v>
      </c>
      <c r="R28" s="21">
        <f>(Q28/Q31)*100</f>
        <v>17.625078720873276</v>
      </c>
      <c r="S28" s="22"/>
    </row>
    <row r="29" spans="1:19" ht="9">
      <c r="A29" s="19">
        <v>1</v>
      </c>
      <c r="B29" s="39">
        <v>4492</v>
      </c>
      <c r="C29" s="21">
        <f>(B29/B31)*100</f>
        <v>12.773701871125521</v>
      </c>
      <c r="D29" s="35"/>
      <c r="E29" s="39">
        <v>41258</v>
      </c>
      <c r="F29" s="21">
        <f>(E29/E31)*100</f>
        <v>20.866987998118542</v>
      </c>
      <c r="G29" s="35"/>
      <c r="H29" s="39">
        <v>18302</v>
      </c>
      <c r="I29" s="34">
        <f>(H29/H31)*100</f>
        <v>14.888753304860689</v>
      </c>
      <c r="J29" s="66"/>
      <c r="K29" s="52">
        <v>10231</v>
      </c>
      <c r="L29" s="34">
        <f>(K29/K31)*100</f>
        <v>23.43925404934821</v>
      </c>
      <c r="M29" s="66"/>
      <c r="N29" s="52">
        <v>4130</v>
      </c>
      <c r="O29" s="21">
        <f>(N29/N31)*100</f>
        <v>22.81389824890902</v>
      </c>
      <c r="P29" s="35"/>
      <c r="Q29" s="39">
        <v>33641</v>
      </c>
      <c r="R29" s="21">
        <f>(Q29/Q31)*100</f>
        <v>23.539990203624658</v>
      </c>
      <c r="S29" s="22"/>
    </row>
    <row r="30" spans="1:19" ht="9">
      <c r="A30" s="19"/>
      <c r="B30" s="39"/>
      <c r="C30" s="23"/>
      <c r="D30" s="35"/>
      <c r="E30" s="39"/>
      <c r="F30" s="23"/>
      <c r="G30" s="35"/>
      <c r="H30" s="39"/>
      <c r="I30" s="33"/>
      <c r="J30" s="66"/>
      <c r="K30" s="52"/>
      <c r="L30" s="33"/>
      <c r="M30" s="66"/>
      <c r="N30" s="52"/>
      <c r="O30" s="23"/>
      <c r="P30" s="35"/>
      <c r="Q30" s="39"/>
      <c r="R30" s="23"/>
      <c r="S30" s="22"/>
    </row>
    <row r="31" spans="1:19" ht="9">
      <c r="A31" s="19" t="s">
        <v>16</v>
      </c>
      <c r="B31" s="39">
        <f>SUM(B25:B30)</f>
        <v>35166</v>
      </c>
      <c r="C31" s="23"/>
      <c r="D31" s="35"/>
      <c r="E31" s="39">
        <f>SUM(E25:E30)</f>
        <v>197719</v>
      </c>
      <c r="F31" s="23"/>
      <c r="G31" s="35"/>
      <c r="H31" s="39">
        <f>SUM(H25:H30)</f>
        <v>122925</v>
      </c>
      <c r="I31" s="33"/>
      <c r="J31" s="66"/>
      <c r="K31" s="52">
        <f>SUM(K25:K30)</f>
        <v>43649</v>
      </c>
      <c r="L31" s="33"/>
      <c r="M31" s="66"/>
      <c r="N31" s="52">
        <f>SUM(N25:N30)</f>
        <v>18103</v>
      </c>
      <c r="O31" s="23"/>
      <c r="P31" s="35"/>
      <c r="Q31" s="39">
        <f>SUM(Q25:Q30)</f>
        <v>142910</v>
      </c>
      <c r="R31" s="23"/>
      <c r="S31" s="22"/>
    </row>
    <row r="32" spans="1:19" ht="9">
      <c r="A32" s="19"/>
      <c r="B32" s="39"/>
      <c r="C32" s="21"/>
      <c r="D32" s="35"/>
      <c r="E32" s="39"/>
      <c r="F32" s="21"/>
      <c r="G32" s="35"/>
      <c r="H32" s="39"/>
      <c r="I32" s="34"/>
      <c r="J32" s="66"/>
      <c r="K32" s="52"/>
      <c r="L32" s="34"/>
      <c r="M32" s="66"/>
      <c r="N32" s="52"/>
      <c r="O32" s="21"/>
      <c r="P32" s="35"/>
      <c r="Q32" s="39"/>
      <c r="R32" s="21"/>
      <c r="S32" s="22"/>
    </row>
    <row r="33" spans="1:19" ht="9">
      <c r="A33" s="19" t="s">
        <v>26</v>
      </c>
      <c r="B33" s="20">
        <f>(B25+B26+B27)</f>
        <v>25683</v>
      </c>
      <c r="C33" s="21">
        <f>(B33/B31)*100</f>
        <v>73.03361201160212</v>
      </c>
      <c r="D33" s="35"/>
      <c r="E33" s="20">
        <f>(E25+E26+E27)</f>
        <v>130930</v>
      </c>
      <c r="F33" s="21">
        <f>(E33/E31)*100</f>
        <v>66.22024185839499</v>
      </c>
      <c r="G33" s="35"/>
      <c r="H33" s="20">
        <f>(H25+H26+H27)</f>
        <v>84786</v>
      </c>
      <c r="I33" s="34">
        <f>(H33/H31)*100</f>
        <v>68.973764490543</v>
      </c>
      <c r="J33" s="66"/>
      <c r="K33" s="67">
        <f>(K25+K26+K27)</f>
        <v>24669</v>
      </c>
      <c r="L33" s="34">
        <f>(K33/K31)*100</f>
        <v>56.51675868862975</v>
      </c>
      <c r="M33" s="66"/>
      <c r="N33" s="67">
        <f>(N25+N26+N27)</f>
        <v>11092</v>
      </c>
      <c r="O33" s="21">
        <f>(N33/N31)*100</f>
        <v>61.27161243992708</v>
      </c>
      <c r="P33" s="35"/>
      <c r="Q33" s="20">
        <f>(Q25+Q26+Q27)</f>
        <v>84081</v>
      </c>
      <c r="R33" s="21">
        <f>(Q33/Q31)*100</f>
        <v>58.83493107550206</v>
      </c>
      <c r="S33" s="22"/>
    </row>
    <row r="34" spans="1:19" ht="9">
      <c r="A34" s="19"/>
      <c r="B34" s="40"/>
      <c r="C34" s="35"/>
      <c r="D34" s="35"/>
      <c r="E34" s="40"/>
      <c r="F34" s="35"/>
      <c r="G34" s="35"/>
      <c r="H34" s="40"/>
      <c r="I34" s="53"/>
      <c r="J34" s="66"/>
      <c r="K34" s="55"/>
      <c r="L34" s="53"/>
      <c r="M34" s="66"/>
      <c r="N34" s="55"/>
      <c r="O34" s="35"/>
      <c r="P34" s="35"/>
      <c r="Q34" s="40"/>
      <c r="R34" s="35"/>
      <c r="S34" s="22"/>
    </row>
    <row r="35" spans="1:19" ht="9">
      <c r="A35" s="19" t="s">
        <v>49</v>
      </c>
      <c r="B35" s="41">
        <v>3.38</v>
      </c>
      <c r="C35" s="35"/>
      <c r="D35" s="35"/>
      <c r="E35" s="41">
        <v>3.12</v>
      </c>
      <c r="F35" s="35"/>
      <c r="G35" s="35"/>
      <c r="H35" s="41">
        <v>3.24</v>
      </c>
      <c r="I35" s="53"/>
      <c r="J35" s="66"/>
      <c r="K35" s="68">
        <v>2.81</v>
      </c>
      <c r="L35" s="53"/>
      <c r="M35" s="66"/>
      <c r="N35" s="68">
        <v>2.82</v>
      </c>
      <c r="O35" s="35"/>
      <c r="P35" s="35"/>
      <c r="Q35" s="41">
        <v>2.82</v>
      </c>
      <c r="R35" s="35"/>
      <c r="S35" s="22"/>
    </row>
    <row r="36" spans="1:19" ht="9">
      <c r="A36" s="19"/>
      <c r="B36" s="40"/>
      <c r="C36" s="35"/>
      <c r="D36" s="35"/>
      <c r="E36" s="40"/>
      <c r="F36" s="35"/>
      <c r="G36" s="35"/>
      <c r="H36" s="40"/>
      <c r="I36" s="53"/>
      <c r="J36" s="66"/>
      <c r="K36" s="55"/>
      <c r="L36" s="53"/>
      <c r="M36" s="66"/>
      <c r="N36" s="55"/>
      <c r="O36" s="35"/>
      <c r="P36" s="35"/>
      <c r="Q36" s="40"/>
      <c r="R36" s="35"/>
      <c r="S36" s="22"/>
    </row>
    <row r="37" spans="1:19" ht="9">
      <c r="A37" s="19" t="s">
        <v>4</v>
      </c>
      <c r="B37" s="41">
        <v>1.35</v>
      </c>
      <c r="C37" s="35"/>
      <c r="D37" s="35"/>
      <c r="E37" s="40">
        <v>1.42</v>
      </c>
      <c r="F37" s="35"/>
      <c r="G37" s="35"/>
      <c r="H37" s="40">
        <v>1.36</v>
      </c>
      <c r="I37" s="53"/>
      <c r="J37" s="66"/>
      <c r="K37" s="83">
        <v>1.35</v>
      </c>
      <c r="L37" s="53"/>
      <c r="M37" s="66"/>
      <c r="N37" s="68">
        <v>1.31</v>
      </c>
      <c r="O37" s="35"/>
      <c r="P37" s="35"/>
      <c r="Q37" s="41">
        <v>1.34</v>
      </c>
      <c r="R37" s="35"/>
      <c r="S37" s="22"/>
    </row>
    <row r="38" spans="1:19" ht="9">
      <c r="A38" s="19"/>
      <c r="B38" s="40"/>
      <c r="C38" s="35"/>
      <c r="D38" s="35"/>
      <c r="E38" s="40"/>
      <c r="F38" s="35"/>
      <c r="G38" s="35"/>
      <c r="H38" s="40"/>
      <c r="I38" s="53"/>
      <c r="J38" s="65"/>
      <c r="K38" s="55"/>
      <c r="L38" s="53"/>
      <c r="M38" s="66"/>
      <c r="N38" s="57"/>
      <c r="O38" s="45"/>
      <c r="P38" s="45"/>
      <c r="Q38" s="30"/>
      <c r="R38" s="45"/>
      <c r="S38" s="24"/>
    </row>
    <row r="39" spans="1:20" ht="9">
      <c r="A39" s="46"/>
      <c r="B39" s="43"/>
      <c r="C39" s="44"/>
      <c r="D39" s="13"/>
      <c r="E39" s="43"/>
      <c r="F39" s="44"/>
      <c r="G39" s="44"/>
      <c r="H39" s="43"/>
      <c r="I39" s="44"/>
      <c r="J39" s="44"/>
      <c r="K39" s="47"/>
      <c r="L39" s="48"/>
      <c r="M39" s="48"/>
      <c r="N39" s="43"/>
      <c r="O39" s="44"/>
      <c r="P39" s="13"/>
      <c r="Q39" s="44"/>
      <c r="R39" s="59"/>
      <c r="S39" s="59"/>
      <c r="T39" s="4"/>
    </row>
    <row r="40" spans="1:21" ht="20.25" customHeight="1">
      <c r="A40" s="12" t="s">
        <v>51</v>
      </c>
      <c r="B40" s="14" t="s">
        <v>19</v>
      </c>
      <c r="C40" s="49"/>
      <c r="D40" s="50"/>
      <c r="E40" s="14" t="s">
        <v>20</v>
      </c>
      <c r="F40" s="15"/>
      <c r="G40" s="16"/>
      <c r="H40" s="14" t="s">
        <v>21</v>
      </c>
      <c r="I40" s="15"/>
      <c r="J40" s="16"/>
      <c r="K40" s="14" t="s">
        <v>14</v>
      </c>
      <c r="L40" s="15"/>
      <c r="M40" s="24"/>
      <c r="N40" s="14" t="s">
        <v>17</v>
      </c>
      <c r="O40" s="15"/>
      <c r="P40" s="24"/>
      <c r="Q40" s="61"/>
      <c r="R40" s="61"/>
      <c r="S40" s="59"/>
      <c r="T40" s="4"/>
      <c r="U40" s="4"/>
    </row>
    <row r="41" spans="1:21" ht="9">
      <c r="A41" s="38"/>
      <c r="B41" s="31" t="s">
        <v>3</v>
      </c>
      <c r="C41" s="32" t="s">
        <v>2</v>
      </c>
      <c r="D41" s="32"/>
      <c r="E41" s="17" t="s">
        <v>3</v>
      </c>
      <c r="F41" s="18" t="s">
        <v>2</v>
      </c>
      <c r="G41" s="18"/>
      <c r="H41" s="17" t="s">
        <v>3</v>
      </c>
      <c r="I41" s="18" t="s">
        <v>2</v>
      </c>
      <c r="J41" s="28"/>
      <c r="K41" s="17" t="s">
        <v>3</v>
      </c>
      <c r="L41" s="18" t="s">
        <v>2</v>
      </c>
      <c r="M41" s="24"/>
      <c r="N41" s="17" t="s">
        <v>3</v>
      </c>
      <c r="O41" s="18" t="s">
        <v>2</v>
      </c>
      <c r="P41" s="24"/>
      <c r="Q41" s="23"/>
      <c r="R41" s="23"/>
      <c r="S41" s="59"/>
      <c r="T41" s="4"/>
      <c r="U41" s="4"/>
    </row>
    <row r="42" spans="1:21" ht="9">
      <c r="A42" s="19">
        <v>5</v>
      </c>
      <c r="B42" s="52">
        <v>2058</v>
      </c>
      <c r="C42" s="34">
        <f>(B42/B48)*100</f>
        <v>12.652157875322759</v>
      </c>
      <c r="D42" s="53"/>
      <c r="E42" s="39">
        <v>2639</v>
      </c>
      <c r="F42" s="21">
        <f>(E42/E48)*100</f>
        <v>12.124971284171835</v>
      </c>
      <c r="G42" s="35"/>
      <c r="H42" s="39">
        <v>343</v>
      </c>
      <c r="I42" s="21">
        <f>(H42/H48)*100</f>
        <v>10.07046388725778</v>
      </c>
      <c r="J42" s="22"/>
      <c r="K42" s="39">
        <v>44883</v>
      </c>
      <c r="L42" s="21">
        <f>(K42/K48)*100</f>
        <v>11.052584920435573</v>
      </c>
      <c r="M42" s="22"/>
      <c r="N42" s="39">
        <v>17855</v>
      </c>
      <c r="O42" s="21">
        <f>(N42/N48)*100</f>
        <v>9.47632113875075</v>
      </c>
      <c r="P42" s="22"/>
      <c r="Q42" s="63"/>
      <c r="R42" s="21"/>
      <c r="S42" s="59"/>
      <c r="T42" s="4"/>
      <c r="U42" s="4"/>
    </row>
    <row r="43" spans="1:21" ht="9">
      <c r="A43" s="19">
        <v>4</v>
      </c>
      <c r="B43" s="52">
        <v>2848</v>
      </c>
      <c r="C43" s="34">
        <f>(B43/B48)*100</f>
        <v>17.508914299766385</v>
      </c>
      <c r="D43" s="53"/>
      <c r="E43" s="39">
        <v>5576</v>
      </c>
      <c r="F43" s="21">
        <f>(E43/E48)*100</f>
        <v>25.619113255226285</v>
      </c>
      <c r="G43" s="35"/>
      <c r="H43" s="39">
        <v>615</v>
      </c>
      <c r="I43" s="21">
        <f>(H43/H48)*100</f>
        <v>18.056371109806225</v>
      </c>
      <c r="J43" s="22"/>
      <c r="K43" s="39">
        <v>84479</v>
      </c>
      <c r="L43" s="21">
        <f>(K43/K48)*100</f>
        <v>20.803228872701844</v>
      </c>
      <c r="M43" s="22"/>
      <c r="N43" s="39">
        <v>30065</v>
      </c>
      <c r="O43" s="21">
        <f>(N43/N48)*100</f>
        <v>15.9566281174204</v>
      </c>
      <c r="P43" s="22"/>
      <c r="Q43" s="63"/>
      <c r="R43" s="21"/>
      <c r="S43" s="59"/>
      <c r="T43" s="4"/>
      <c r="U43" s="4"/>
    </row>
    <row r="44" spans="1:21" ht="9">
      <c r="A44" s="19">
        <v>3</v>
      </c>
      <c r="B44" s="52">
        <v>6755</v>
      </c>
      <c r="C44" s="34">
        <f>(B44/B48)*100</f>
        <v>41.528341325464154</v>
      </c>
      <c r="D44" s="53"/>
      <c r="E44" s="39">
        <v>7523</v>
      </c>
      <c r="F44" s="21">
        <f>(E44/E48)*100</f>
        <v>34.56466804502642</v>
      </c>
      <c r="G44" s="35"/>
      <c r="H44" s="39">
        <v>1138</v>
      </c>
      <c r="I44" s="21">
        <f>(H44/H48)*100</f>
        <v>33.41162654139753</v>
      </c>
      <c r="J44" s="22"/>
      <c r="K44" s="39">
        <v>85131</v>
      </c>
      <c r="L44" s="21">
        <f>(K44/K48)*100</f>
        <v>20.9637859960698</v>
      </c>
      <c r="M44" s="22"/>
      <c r="N44" s="39">
        <v>43332</v>
      </c>
      <c r="O44" s="21">
        <f>(N44/N48)*100</f>
        <v>22.997924815701342</v>
      </c>
      <c r="P44" s="22"/>
      <c r="Q44" s="63"/>
      <c r="R44" s="21"/>
      <c r="S44" s="59"/>
      <c r="T44" s="4"/>
      <c r="U44" s="4"/>
    </row>
    <row r="45" spans="1:21" ht="9">
      <c r="A45" s="19">
        <v>2</v>
      </c>
      <c r="B45" s="52">
        <v>3775</v>
      </c>
      <c r="C45" s="34">
        <f>(B45/B48)*100</f>
        <v>23.207918357309726</v>
      </c>
      <c r="D45" s="53"/>
      <c r="E45" s="39">
        <v>5131</v>
      </c>
      <c r="F45" s="21">
        <f>(E45/E48)*100</f>
        <v>23.574546289915002</v>
      </c>
      <c r="G45" s="35"/>
      <c r="H45" s="39">
        <v>1075</v>
      </c>
      <c r="I45" s="21">
        <f>(H45/H48)*100</f>
        <v>31.561949500880797</v>
      </c>
      <c r="J45" s="22"/>
      <c r="K45" s="39">
        <v>108249</v>
      </c>
      <c r="L45" s="21">
        <f>(K45/K48)*100</f>
        <v>26.656668784444676</v>
      </c>
      <c r="M45" s="22"/>
      <c r="N45" s="39">
        <v>48101</v>
      </c>
      <c r="O45" s="21">
        <f>(N45/N48)*100</f>
        <v>25.52901277485577</v>
      </c>
      <c r="P45" s="22"/>
      <c r="Q45" s="63"/>
      <c r="R45" s="21"/>
      <c r="S45" s="59"/>
      <c r="T45" s="4"/>
      <c r="U45" s="4"/>
    </row>
    <row r="46" spans="1:21" ht="9">
      <c r="A46" s="19">
        <v>1</v>
      </c>
      <c r="B46" s="52">
        <v>830</v>
      </c>
      <c r="C46" s="34">
        <f>(B46/B48)*100</f>
        <v>5.102668142136973</v>
      </c>
      <c r="D46" s="53"/>
      <c r="E46" s="39">
        <v>896</v>
      </c>
      <c r="F46" s="21">
        <f>(E46/E48)*100</f>
        <v>4.116701125660464</v>
      </c>
      <c r="G46" s="35"/>
      <c r="H46" s="39">
        <v>235</v>
      </c>
      <c r="I46" s="21">
        <f>(H46/H48)*100</f>
        <v>6.899588960657662</v>
      </c>
      <c r="J46" s="22"/>
      <c r="K46" s="39">
        <v>83344</v>
      </c>
      <c r="L46" s="21">
        <f>(K46/K48)*100</f>
        <v>20.523731426348114</v>
      </c>
      <c r="M46" s="22"/>
      <c r="N46" s="39">
        <v>49064</v>
      </c>
      <c r="O46" s="21">
        <f>(N46/N48)*100</f>
        <v>26.040113153271733</v>
      </c>
      <c r="P46" s="22"/>
      <c r="Q46" s="63"/>
      <c r="R46" s="21"/>
      <c r="S46" s="59"/>
      <c r="T46" s="4"/>
      <c r="U46" s="4"/>
    </row>
    <row r="47" spans="1:21" ht="9">
      <c r="A47" s="19"/>
      <c r="B47" s="52"/>
      <c r="C47" s="33"/>
      <c r="D47" s="53"/>
      <c r="E47" s="39"/>
      <c r="F47" s="23"/>
      <c r="G47" s="35"/>
      <c r="H47" s="39"/>
      <c r="I47" s="23"/>
      <c r="J47" s="22"/>
      <c r="K47" s="39"/>
      <c r="L47" s="23"/>
      <c r="M47" s="22"/>
      <c r="N47" s="39"/>
      <c r="O47" s="23"/>
      <c r="P47" s="22"/>
      <c r="Q47" s="63"/>
      <c r="R47" s="23"/>
      <c r="S47" s="59"/>
      <c r="T47" s="4"/>
      <c r="U47" s="4"/>
    </row>
    <row r="48" spans="1:21" ht="9">
      <c r="A48" s="19" t="s">
        <v>16</v>
      </c>
      <c r="B48" s="52">
        <f>SUM(B42:B47)</f>
        <v>16266</v>
      </c>
      <c r="C48" s="33"/>
      <c r="D48" s="53"/>
      <c r="E48" s="39">
        <f>SUM(E42:E47)</f>
        <v>21765</v>
      </c>
      <c r="F48" s="23"/>
      <c r="G48" s="35"/>
      <c r="H48" s="39">
        <f>SUM(H42:H47)</f>
        <v>3406</v>
      </c>
      <c r="I48" s="23"/>
      <c r="J48" s="22"/>
      <c r="K48" s="39">
        <f>SUM(K42:K47)</f>
        <v>406086</v>
      </c>
      <c r="L48" s="23"/>
      <c r="M48" s="22"/>
      <c r="N48" s="39">
        <f>SUM(N42:N47)</f>
        <v>188417</v>
      </c>
      <c r="O48" s="23"/>
      <c r="P48" s="22"/>
      <c r="Q48" s="63"/>
      <c r="R48" s="23"/>
      <c r="S48" s="59"/>
      <c r="T48" s="4"/>
      <c r="U48" s="4"/>
    </row>
    <row r="49" spans="1:21" ht="9">
      <c r="A49" s="19"/>
      <c r="B49" s="52"/>
      <c r="C49" s="34"/>
      <c r="D49" s="53"/>
      <c r="E49" s="39"/>
      <c r="F49" s="21"/>
      <c r="G49" s="35"/>
      <c r="H49" s="39"/>
      <c r="I49" s="21"/>
      <c r="J49" s="22"/>
      <c r="K49" s="39"/>
      <c r="L49" s="21"/>
      <c r="M49" s="22"/>
      <c r="N49" s="39"/>
      <c r="O49" s="21"/>
      <c r="P49" s="22"/>
      <c r="Q49" s="63"/>
      <c r="R49" s="21"/>
      <c r="S49" s="59"/>
      <c r="T49" s="4"/>
      <c r="U49" s="4"/>
    </row>
    <row r="50" spans="1:21" ht="9">
      <c r="A50" s="19" t="s">
        <v>26</v>
      </c>
      <c r="B50" s="20">
        <f>(B42+B43+B44)</f>
        <v>11661</v>
      </c>
      <c r="C50" s="21">
        <f>(B50/B48)*100</f>
        <v>71.6894135005533</v>
      </c>
      <c r="D50" s="53"/>
      <c r="E50" s="20">
        <f>(E42+E43+E44)</f>
        <v>15738</v>
      </c>
      <c r="F50" s="21">
        <f>(E50/E48)*100</f>
        <v>72.30875258442452</v>
      </c>
      <c r="G50" s="35"/>
      <c r="H50" s="20">
        <f>(H42+H43+H44)</f>
        <v>2096</v>
      </c>
      <c r="I50" s="21">
        <f>(H50/H48)*100</f>
        <v>61.53846153846154</v>
      </c>
      <c r="J50" s="54" t="e">
        <f>I50/I48</f>
        <v>#DIV/0!</v>
      </c>
      <c r="K50" s="20">
        <f>(K42+K43+K44)</f>
        <v>214493</v>
      </c>
      <c r="L50" s="21">
        <f>(K50/K48)*100</f>
        <v>52.81959978920722</v>
      </c>
      <c r="M50" s="22"/>
      <c r="N50" s="20">
        <f>(N42+N43+N44)</f>
        <v>91252</v>
      </c>
      <c r="O50" s="21">
        <f>(N50/N48)*100</f>
        <v>48.430874071872495</v>
      </c>
      <c r="P50" s="22"/>
      <c r="Q50" s="62"/>
      <c r="R50" s="21"/>
      <c r="S50" s="59"/>
      <c r="T50" s="4"/>
      <c r="U50" s="4"/>
    </row>
    <row r="51" spans="1:21" ht="9">
      <c r="A51" s="19"/>
      <c r="B51" s="55"/>
      <c r="C51" s="53"/>
      <c r="D51" s="53"/>
      <c r="E51" s="40"/>
      <c r="F51" s="35"/>
      <c r="G51" s="35"/>
      <c r="H51" s="40"/>
      <c r="I51" s="35"/>
      <c r="J51" s="22"/>
      <c r="K51" s="40"/>
      <c r="L51" s="35"/>
      <c r="M51" s="22"/>
      <c r="N51" s="40"/>
      <c r="O51" s="35"/>
      <c r="P51" s="22"/>
      <c r="Q51" s="59"/>
      <c r="R51" s="59"/>
      <c r="S51" s="59"/>
      <c r="T51" s="4"/>
      <c r="U51" s="4"/>
    </row>
    <row r="52" spans="1:21" ht="9">
      <c r="A52" s="19" t="s">
        <v>49</v>
      </c>
      <c r="B52" s="55">
        <v>3.09</v>
      </c>
      <c r="C52" s="53"/>
      <c r="D52" s="53"/>
      <c r="E52" s="40">
        <v>3.18</v>
      </c>
      <c r="F52" s="35"/>
      <c r="G52" s="35"/>
      <c r="H52" s="40">
        <v>2.93</v>
      </c>
      <c r="I52" s="35"/>
      <c r="J52" s="22"/>
      <c r="K52" s="40">
        <v>2.75</v>
      </c>
      <c r="L52" s="35"/>
      <c r="M52" s="22"/>
      <c r="N52" s="41">
        <v>2.57</v>
      </c>
      <c r="O52" s="35"/>
      <c r="P52" s="22"/>
      <c r="Q52" s="64"/>
      <c r="R52" s="59"/>
      <c r="S52" s="59"/>
      <c r="T52" s="4"/>
      <c r="U52" s="4"/>
    </row>
    <row r="53" spans="1:21" ht="9">
      <c r="A53" s="19"/>
      <c r="B53" s="55"/>
      <c r="C53" s="53"/>
      <c r="D53" s="53"/>
      <c r="E53" s="40"/>
      <c r="F53" s="35"/>
      <c r="G53" s="35"/>
      <c r="H53" s="40"/>
      <c r="I53" s="35"/>
      <c r="J53" s="22"/>
      <c r="K53" s="40"/>
      <c r="L53" s="35"/>
      <c r="M53" s="22"/>
      <c r="N53" s="40"/>
      <c r="O53" s="35"/>
      <c r="P53" s="22"/>
      <c r="Q53" s="59"/>
      <c r="R53" s="59"/>
      <c r="S53" s="59"/>
      <c r="T53" s="4"/>
      <c r="U53" s="4"/>
    </row>
    <row r="54" spans="1:21" ht="9">
      <c r="A54" s="19" t="s">
        <v>4</v>
      </c>
      <c r="B54" s="56">
        <v>1.05</v>
      </c>
      <c r="C54" s="53"/>
      <c r="D54" s="53"/>
      <c r="E54" s="41">
        <v>1.05</v>
      </c>
      <c r="F54" s="35"/>
      <c r="G54" s="35"/>
      <c r="H54" s="41">
        <v>1.08</v>
      </c>
      <c r="I54" s="35"/>
      <c r="J54" s="22"/>
      <c r="K54" s="41">
        <v>1.29</v>
      </c>
      <c r="L54" s="35"/>
      <c r="M54" s="22"/>
      <c r="N54" s="41">
        <v>1.29</v>
      </c>
      <c r="O54" s="35"/>
      <c r="P54" s="22"/>
      <c r="Q54" s="64"/>
      <c r="R54" s="59"/>
      <c r="S54" s="59"/>
      <c r="T54" s="4"/>
      <c r="U54" s="4"/>
    </row>
    <row r="55" spans="1:21" ht="9">
      <c r="A55" s="38"/>
      <c r="B55" s="57"/>
      <c r="C55" s="58"/>
      <c r="D55" s="58"/>
      <c r="E55" s="30"/>
      <c r="F55" s="45"/>
      <c r="G55" s="45"/>
      <c r="H55" s="30"/>
      <c r="I55" s="45"/>
      <c r="J55" s="24"/>
      <c r="K55" s="30"/>
      <c r="L55" s="45"/>
      <c r="M55" s="24"/>
      <c r="N55" s="30"/>
      <c r="O55" s="45"/>
      <c r="P55" s="24"/>
      <c r="Q55" s="59"/>
      <c r="R55" s="59"/>
      <c r="S55" s="59"/>
      <c r="T55" s="4"/>
      <c r="U55" s="4"/>
    </row>
    <row r="56" spans="1:21" ht="9">
      <c r="A56" s="60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23"/>
      <c r="R56" s="23"/>
      <c r="S56" s="23"/>
      <c r="T56" s="4"/>
      <c r="U56" s="4"/>
    </row>
    <row r="57" spans="1:21" ht="9">
      <c r="A57" s="60"/>
      <c r="B57" s="36" t="s">
        <v>53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59"/>
      <c r="S57" s="59"/>
      <c r="T57" s="4"/>
      <c r="U57" s="4"/>
    </row>
    <row r="58" spans="1:19" ht="9">
      <c r="A58" s="60"/>
      <c r="B58" s="36" t="s">
        <v>41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</row>
    <row r="59" spans="1:19" ht="9">
      <c r="A59" s="60"/>
      <c r="B59" s="36" t="s">
        <v>52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</row>
    <row r="60" spans="1:19" ht="9">
      <c r="A60" s="60"/>
      <c r="B60" s="36" t="s">
        <v>31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</row>
  </sheetData>
  <sheetProtection/>
  <printOptions/>
  <pageMargins left="0.25" right="0.5" top="0.25" bottom="0" header="0.5" footer="0.25"/>
  <pageSetup horizontalDpi="600" verticalDpi="600" orientation="portrait" scale="95" r:id="rId1"/>
  <headerFooter scaleWithDoc="0">
    <oddFooter>&amp;C&amp;"Serifa Std 45 Light,Regular"&amp;8© 2011 The College Board. 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S. Giordano</dc:creator>
  <cp:keywords/>
  <dc:description/>
  <cp:lastModifiedBy>Krajewski, Nicole</cp:lastModifiedBy>
  <cp:lastPrinted>2011-08-31T19:16:37Z</cp:lastPrinted>
  <dcterms:created xsi:type="dcterms:W3CDTF">1999-07-29T16:09:51Z</dcterms:created>
  <dcterms:modified xsi:type="dcterms:W3CDTF">2011-08-31T19:16:43Z</dcterms:modified>
  <cp:category/>
  <cp:version/>
  <cp:contentType/>
  <cp:contentStatus/>
</cp:coreProperties>
</file>