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activeTab="0"/>
  </bookViews>
  <sheets>
    <sheet name="A" sheetId="1" r:id="rId1"/>
  </sheets>
  <definedNames>
    <definedName name="_xlnm.Print_Area" localSheetId="0">'A'!$A$1:$P$60</definedName>
    <definedName name="TitleRegion1.b2.n7.1">'A'!$B$2</definedName>
    <definedName name="TitleRegion2.b9.h32.1">'A'!$B$9</definedName>
    <definedName name="TitleRegion3.j9.n32.1">'A'!$J$9</definedName>
    <definedName name="TitleRegion4.a34.p56.1">'A'!$A$34</definedName>
  </definedNames>
  <calcPr fullCalcOnLoad="1"/>
</workbook>
</file>

<file path=xl/sharedStrings.xml><?xml version="1.0" encoding="utf-8"?>
<sst xmlns="http://schemas.openxmlformats.org/spreadsheetml/2006/main" count="55" uniqueCount="33">
  <si>
    <t xml:space="preserve">     Frequency of Schools</t>
  </si>
  <si>
    <t xml:space="preserve">  1-5</t>
  </si>
  <si>
    <t xml:space="preserve">  6-10</t>
  </si>
  <si>
    <t xml:space="preserve"> 11-15</t>
  </si>
  <si>
    <t xml:space="preserve"> 16-20</t>
  </si>
  <si>
    <t xml:space="preserve"> 21-25</t>
  </si>
  <si>
    <t xml:space="preserve"> 26-30</t>
  </si>
  <si>
    <t xml:space="preserve"> 31-35</t>
  </si>
  <si>
    <t xml:space="preserve"> 36-40</t>
  </si>
  <si>
    <t xml:space="preserve"> 41-45</t>
  </si>
  <si>
    <t xml:space="preserve"> 46-50</t>
  </si>
  <si>
    <t xml:space="preserve"> 51-55</t>
  </si>
  <si>
    <t xml:space="preserve"> 56-60</t>
  </si>
  <si>
    <t xml:space="preserve"> 61-65</t>
  </si>
  <si>
    <t xml:space="preserve"> 66-70</t>
  </si>
  <si>
    <t xml:space="preserve"> 71-75</t>
  </si>
  <si>
    <t xml:space="preserve"> 76-80</t>
  </si>
  <si>
    <t xml:space="preserve"> 81-85</t>
  </si>
  <si>
    <t xml:space="preserve"> 86-90</t>
  </si>
  <si>
    <t xml:space="preserve"> 91-95</t>
  </si>
  <si>
    <t xml:space="preserve"> 96-100</t>
  </si>
  <si>
    <t>101+</t>
  </si>
  <si>
    <t>Percent of Schools</t>
  </si>
  <si>
    <t>Cumulative Percent</t>
  </si>
  <si>
    <t>Average Number of Students per School</t>
  </si>
  <si>
    <t>Largest Number of Students from One School</t>
  </si>
  <si>
    <t>Average Number of Exams per School</t>
  </si>
  <si>
    <t>Largest Number of Exams from One School</t>
  </si>
  <si>
    <t>Cumulative Frequency 
of Schools</t>
  </si>
  <si>
    <t>Number of 
Students</t>
  </si>
  <si>
    <t>Total Number of Schools*</t>
  </si>
  <si>
    <t>*This represents the number of schools offering AP Exams to one or more students. Beginning in 2015, the school counts include schools that did not order or administer AP Exams, but had students test at other schools. These schools were not included in prior years' counts.</t>
  </si>
  <si>
    <t xml:space="preserve">      AP STUDENT AND EXAM VOLUME PER SCHOOL 
 (2017-2021)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</si>
</sst>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
    <numFmt numFmtId="174" formatCode="0.0_)"/>
    <numFmt numFmtId="175" formatCode="0.0"/>
    <numFmt numFmtId="176" formatCode="_(* #,##0.0_);_(* \(#,##0.0\);_(* &quot;-&quot;??_);_(@_)"/>
    <numFmt numFmtId="177" formatCode="_(* #,##0_);_(* \(#,##0\);_(* &quot;-&quot;??_);_(@_)"/>
    <numFmt numFmtId="178" formatCode="0.0000"/>
    <numFmt numFmtId="179" formatCode="0.000"/>
    <numFmt numFmtId="180" formatCode="0.000000"/>
    <numFmt numFmtId="181" formatCode="0.0000000"/>
    <numFmt numFmtId="182" formatCode="0.00000000"/>
    <numFmt numFmtId="183" formatCode="0.000000000"/>
    <numFmt numFmtId="184" formatCode="0.00000"/>
    <numFmt numFmtId="185" formatCode="0_)"/>
    <numFmt numFmtId="186" formatCode="&quot;Yes&quot;;&quot;Yes&quot;;&quot;No&quot;"/>
    <numFmt numFmtId="187" formatCode="&quot;True&quot;;&quot;True&quot;;&quot;False&quot;"/>
    <numFmt numFmtId="188" formatCode="&quot;On&quot;;&quot;On&quot;;&quot;Off&quot;"/>
    <numFmt numFmtId="189" formatCode="[$€-2]\ #,##0.00_);[Red]\([$€-2]\ #,##0.00\)"/>
  </numFmts>
  <fonts count="52">
    <font>
      <sz val="7"/>
      <name val="Arial"/>
      <family val="0"/>
    </font>
    <font>
      <b/>
      <sz val="12"/>
      <name val="Arial"/>
      <family val="0"/>
    </font>
    <font>
      <i/>
      <sz val="12"/>
      <name val="Arial"/>
      <family val="0"/>
    </font>
    <font>
      <b/>
      <i/>
      <sz val="12"/>
      <name val="Arial"/>
      <family val="0"/>
    </font>
    <font>
      <sz val="12"/>
      <name val="Arial"/>
      <family val="2"/>
    </font>
    <font>
      <sz val="8"/>
      <name val="Arial"/>
      <family val="2"/>
    </font>
    <font>
      <sz val="6"/>
      <name val="Arial"/>
      <family val="2"/>
    </font>
    <font>
      <sz val="10"/>
      <name val="Arial"/>
      <family val="2"/>
    </font>
    <font>
      <sz val="8"/>
      <name val="Univers LT Std 45 Light"/>
      <family val="2"/>
    </font>
    <font>
      <b/>
      <sz val="12"/>
      <name val="Univers LT Std 45 Light"/>
      <family val="2"/>
    </font>
    <font>
      <sz val="7"/>
      <name val="Univers LT Std 45 Light"/>
      <family val="2"/>
    </font>
    <font>
      <sz val="12"/>
      <name val="Univers LT Std 45 Light"/>
      <family val="2"/>
    </font>
    <font>
      <u val="single"/>
      <sz val="12"/>
      <name val="Univers LT Std 45 Light"/>
      <family val="2"/>
    </font>
    <font>
      <b/>
      <sz val="20"/>
      <name val="Serifa Std 45 Light"/>
      <family val="1"/>
    </font>
    <font>
      <u val="single"/>
      <sz val="5.25"/>
      <color indexed="12"/>
      <name val="Arial"/>
      <family val="2"/>
    </font>
    <font>
      <u val="single"/>
      <sz val="5.25"/>
      <color indexed="36"/>
      <name val="Arial"/>
      <family val="2"/>
    </font>
    <font>
      <b/>
      <sz val="11.5"/>
      <name val="Univers LT Std 45 Light"/>
      <family val="0"/>
    </font>
    <font>
      <sz val="11.5"/>
      <name val="Univers LT Std 45 Light"/>
      <family val="0"/>
    </font>
    <font>
      <sz val="11"/>
      <name val="Univers LT Std 45 Ligh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0" fillId="0" borderId="0" applyNumberFormat="0" applyFill="0" applyBorder="0" applyAlignment="0" applyProtection="0"/>
    <xf numFmtId="0" fontId="1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4"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0">
    <xf numFmtId="0" fontId="0" fillId="0" borderId="0" xfId="0" applyAlignment="1">
      <alignment/>
    </xf>
    <xf numFmtId="174" fontId="0" fillId="0" borderId="0" xfId="0" applyNumberFormat="1" applyAlignment="1" applyProtection="1">
      <alignment/>
      <protection/>
    </xf>
    <xf numFmtId="0" fontId="6" fillId="0" borderId="0" xfId="0" applyFont="1" applyAlignment="1">
      <alignment/>
    </xf>
    <xf numFmtId="0" fontId="5" fillId="0" borderId="0" xfId="0" applyFont="1" applyAlignment="1">
      <alignment horizontal="left"/>
    </xf>
    <xf numFmtId="0" fontId="7" fillId="0" borderId="0" xfId="0" applyFont="1" applyAlignment="1" quotePrefix="1">
      <alignment horizontal="left"/>
    </xf>
    <xf numFmtId="0" fontId="4" fillId="0" borderId="0" xfId="0" applyFont="1" applyAlignment="1" quotePrefix="1">
      <alignment horizontal="left"/>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horizontal="left"/>
    </xf>
    <xf numFmtId="0" fontId="12" fillId="0" borderId="0" xfId="0" applyFont="1" applyAlignment="1">
      <alignment/>
    </xf>
    <xf numFmtId="43" fontId="11" fillId="0" borderId="0" xfId="42" applyFont="1" applyAlignment="1">
      <alignment/>
    </xf>
    <xf numFmtId="3" fontId="11" fillId="33" borderId="10" xfId="42" applyNumberFormat="1" applyFont="1" applyFill="1" applyBorder="1" applyAlignment="1">
      <alignment/>
    </xf>
    <xf numFmtId="3" fontId="11" fillId="0" borderId="0" xfId="0" applyNumberFormat="1" applyFont="1" applyAlignment="1">
      <alignment/>
    </xf>
    <xf numFmtId="3" fontId="11" fillId="0" borderId="0" xfId="42" applyNumberFormat="1" applyFont="1" applyAlignment="1">
      <alignment/>
    </xf>
    <xf numFmtId="3" fontId="11" fillId="33" borderId="0" xfId="42" applyNumberFormat="1" applyFont="1" applyFill="1" applyBorder="1" applyAlignment="1">
      <alignment/>
    </xf>
    <xf numFmtId="0" fontId="11" fillId="0" borderId="11" xfId="0" applyFont="1" applyBorder="1" applyAlignment="1">
      <alignment horizontal="left"/>
    </xf>
    <xf numFmtId="0" fontId="11" fillId="0" borderId="11" xfId="0" applyFont="1" applyBorder="1" applyAlignment="1">
      <alignment/>
    </xf>
    <xf numFmtId="3" fontId="11" fillId="0" borderId="10" xfId="0" applyNumberFormat="1" applyFont="1" applyBorder="1" applyAlignment="1">
      <alignment/>
    </xf>
    <xf numFmtId="3" fontId="11" fillId="0" borderId="10" xfId="42" applyNumberFormat="1" applyFont="1" applyBorder="1" applyAlignment="1">
      <alignment/>
    </xf>
    <xf numFmtId="0" fontId="11" fillId="0" borderId="0" xfId="0" applyFont="1" applyAlignment="1">
      <alignment horizontal="right"/>
    </xf>
    <xf numFmtId="0" fontId="12" fillId="0" borderId="0" xfId="0" applyFont="1" applyAlignment="1">
      <alignment horizontal="right"/>
    </xf>
    <xf numFmtId="175" fontId="11" fillId="0" borderId="0" xfId="0" applyNumberFormat="1" applyFont="1" applyAlignment="1">
      <alignment/>
    </xf>
    <xf numFmtId="175" fontId="11" fillId="0" borderId="10" xfId="0" applyNumberFormat="1" applyFont="1" applyBorder="1" applyAlignment="1">
      <alignment/>
    </xf>
    <xf numFmtId="174" fontId="11" fillId="0" borderId="11" xfId="0" applyNumberFormat="1" applyFont="1" applyBorder="1" applyAlignment="1" applyProtection="1">
      <alignment horizontal="right"/>
      <protection/>
    </xf>
    <xf numFmtId="175" fontId="11" fillId="34" borderId="0" xfId="0" applyNumberFormat="1" applyFont="1" applyFill="1" applyAlignment="1">
      <alignment/>
    </xf>
    <xf numFmtId="175" fontId="11" fillId="0" borderId="11" xfId="0" applyNumberFormat="1" applyFont="1" applyBorder="1" applyAlignment="1">
      <alignment horizontal="right"/>
    </xf>
    <xf numFmtId="0" fontId="0" fillId="0" borderId="0" xfId="0" applyAlignment="1">
      <alignment vertical="center"/>
    </xf>
    <xf numFmtId="0" fontId="11" fillId="0" borderId="0" xfId="0" applyFont="1" applyAlignment="1">
      <alignment vertical="center"/>
    </xf>
    <xf numFmtId="0" fontId="10" fillId="0" borderId="0" xfId="0" applyFont="1" applyAlignment="1">
      <alignment vertical="center"/>
    </xf>
    <xf numFmtId="0" fontId="10" fillId="0" borderId="0" xfId="0" applyFont="1" applyAlignment="1">
      <alignment vertical="top"/>
    </xf>
    <xf numFmtId="175" fontId="11" fillId="0" borderId="0" xfId="0" applyNumberFormat="1" applyFont="1" applyFill="1" applyBorder="1" applyAlignment="1">
      <alignment/>
    </xf>
    <xf numFmtId="0" fontId="11" fillId="0" borderId="0" xfId="0" applyFont="1" applyFill="1" applyBorder="1" applyAlignment="1">
      <alignment horizontal="left"/>
    </xf>
    <xf numFmtId="3" fontId="11" fillId="35" borderId="0" xfId="42" applyNumberFormat="1" applyFont="1" applyFill="1" applyAlignment="1">
      <alignment/>
    </xf>
    <xf numFmtId="3" fontId="11" fillId="35" borderId="10" xfId="42" applyNumberFormat="1" applyFont="1" applyFill="1" applyBorder="1" applyAlignment="1">
      <alignment/>
    </xf>
    <xf numFmtId="3" fontId="11" fillId="35" borderId="0" xfId="42" applyNumberFormat="1" applyFont="1" applyFill="1" applyBorder="1" applyAlignment="1">
      <alignment/>
    </xf>
    <xf numFmtId="0" fontId="11" fillId="36" borderId="11" xfId="0" applyFont="1" applyFill="1" applyBorder="1" applyAlignment="1">
      <alignment horizontal="left"/>
    </xf>
    <xf numFmtId="0" fontId="11" fillId="36" borderId="11" xfId="0" applyFont="1" applyFill="1" applyBorder="1" applyAlignment="1">
      <alignment/>
    </xf>
    <xf numFmtId="3" fontId="11" fillId="37" borderId="10" xfId="0" applyNumberFormat="1" applyFont="1" applyFill="1" applyBorder="1" applyAlignment="1">
      <alignment/>
    </xf>
    <xf numFmtId="0" fontId="11" fillId="36" borderId="0" xfId="0" applyFont="1" applyFill="1" applyAlignment="1">
      <alignment horizontal="left"/>
    </xf>
    <xf numFmtId="0" fontId="11" fillId="36" borderId="0" xfId="0" applyFont="1" applyFill="1" applyAlignment="1">
      <alignment/>
    </xf>
    <xf numFmtId="3" fontId="11" fillId="37" borderId="0" xfId="0" applyNumberFormat="1" applyFont="1" applyFill="1" applyAlignment="1">
      <alignment/>
    </xf>
    <xf numFmtId="0" fontId="11" fillId="0" borderId="0" xfId="0" applyFont="1" applyFill="1" applyAlignment="1">
      <alignment/>
    </xf>
    <xf numFmtId="175" fontId="11" fillId="37" borderId="10" xfId="0" applyNumberFormat="1" applyFont="1" applyFill="1" applyBorder="1" applyAlignment="1">
      <alignment/>
    </xf>
    <xf numFmtId="175" fontId="11" fillId="36" borderId="11" xfId="0" applyNumberFormat="1" applyFont="1" applyFill="1" applyBorder="1" applyAlignment="1">
      <alignment horizontal="right"/>
    </xf>
    <xf numFmtId="175" fontId="11" fillId="37" borderId="0" xfId="0" applyNumberFormat="1" applyFont="1" applyFill="1" applyAlignment="1">
      <alignment/>
    </xf>
    <xf numFmtId="0" fontId="10" fillId="37" borderId="0" xfId="0" applyFont="1" applyFill="1" applyAlignment="1">
      <alignment/>
    </xf>
    <xf numFmtId="0" fontId="11" fillId="36" borderId="0" xfId="0" applyFont="1" applyFill="1" applyAlignment="1">
      <alignment horizontal="right"/>
    </xf>
    <xf numFmtId="174" fontId="11" fillId="36" borderId="11" xfId="0" applyNumberFormat="1" applyFont="1" applyFill="1" applyBorder="1" applyAlignment="1" applyProtection="1">
      <alignment horizontal="right"/>
      <protection/>
    </xf>
    <xf numFmtId="0" fontId="9" fillId="0" borderId="12" xfId="0" applyFont="1" applyBorder="1" applyAlignment="1">
      <alignment/>
    </xf>
    <xf numFmtId="0" fontId="9" fillId="0" borderId="0" xfId="0" applyFont="1" applyBorder="1" applyAlignment="1">
      <alignment/>
    </xf>
    <xf numFmtId="0" fontId="9" fillId="0" borderId="10" xfId="0" applyFont="1" applyBorder="1" applyAlignment="1">
      <alignment/>
    </xf>
    <xf numFmtId="0" fontId="16" fillId="0" borderId="0" xfId="0" applyFont="1" applyAlignment="1">
      <alignment horizontal="left" vertical="top" wrapText="1"/>
    </xf>
    <xf numFmtId="0" fontId="16" fillId="0" borderId="0" xfId="0" applyFont="1" applyBorder="1" applyAlignment="1">
      <alignment horizontal="right"/>
    </xf>
    <xf numFmtId="0" fontId="16" fillId="0" borderId="0" xfId="0" applyFont="1" applyFill="1" applyBorder="1" applyAlignment="1">
      <alignment horizontal="right"/>
    </xf>
    <xf numFmtId="0" fontId="17" fillId="0" borderId="0" xfId="0" applyFont="1" applyAlignment="1">
      <alignment/>
    </xf>
    <xf numFmtId="3" fontId="16" fillId="0" borderId="12" xfId="0" applyNumberFormat="1" applyFont="1" applyBorder="1" applyAlignment="1">
      <alignment horizontal="right"/>
    </xf>
    <xf numFmtId="3" fontId="16" fillId="0" borderId="12" xfId="0" applyNumberFormat="1" applyFont="1" applyFill="1" applyBorder="1" applyAlignment="1">
      <alignment horizontal="right"/>
    </xf>
    <xf numFmtId="0" fontId="17" fillId="0" borderId="13" xfId="0" applyFont="1" applyBorder="1" applyAlignment="1">
      <alignment/>
    </xf>
    <xf numFmtId="3" fontId="16" fillId="0" borderId="0" xfId="0" applyNumberFormat="1" applyFont="1" applyBorder="1" applyAlignment="1">
      <alignment horizontal="right"/>
    </xf>
    <xf numFmtId="3" fontId="16" fillId="0" borderId="0" xfId="0" applyNumberFormat="1" applyFont="1" applyFill="1" applyBorder="1" applyAlignment="1">
      <alignment horizontal="right"/>
    </xf>
    <xf numFmtId="0" fontId="17" fillId="0" borderId="14" xfId="0" applyFont="1" applyBorder="1" applyAlignment="1">
      <alignment/>
    </xf>
    <xf numFmtId="3" fontId="16" fillId="0" borderId="10" xfId="0" applyNumberFormat="1" applyFont="1" applyBorder="1" applyAlignment="1">
      <alignment horizontal="right"/>
    </xf>
    <xf numFmtId="3" fontId="16" fillId="0" borderId="10" xfId="0" applyNumberFormat="1" applyFont="1" applyFill="1" applyBorder="1" applyAlignment="1">
      <alignment horizontal="right"/>
    </xf>
    <xf numFmtId="0" fontId="17" fillId="0" borderId="15" xfId="0" applyFont="1" applyBorder="1" applyAlignment="1">
      <alignment/>
    </xf>
    <xf numFmtId="0" fontId="16" fillId="0" borderId="16" xfId="0" applyFont="1" applyBorder="1" applyAlignment="1">
      <alignment horizontal="left"/>
    </xf>
    <xf numFmtId="0" fontId="16" fillId="0" borderId="12" xfId="0" applyFont="1" applyBorder="1" applyAlignment="1">
      <alignment/>
    </xf>
    <xf numFmtId="0" fontId="16" fillId="0" borderId="17" xfId="0" applyFont="1" applyBorder="1" applyAlignment="1">
      <alignment horizontal="left"/>
    </xf>
    <xf numFmtId="0" fontId="16" fillId="0" borderId="0" xfId="0" applyFont="1" applyBorder="1" applyAlignment="1">
      <alignment/>
    </xf>
    <xf numFmtId="0" fontId="16" fillId="0" borderId="18" xfId="0" applyFont="1" applyBorder="1" applyAlignment="1">
      <alignment horizontal="left"/>
    </xf>
    <xf numFmtId="0" fontId="16" fillId="0" borderId="10" xfId="0" applyFont="1" applyBorder="1" applyAlignment="1">
      <alignment/>
    </xf>
    <xf numFmtId="3" fontId="12" fillId="37" borderId="10" xfId="0" applyNumberFormat="1" applyFont="1" applyFill="1" applyBorder="1" applyAlignment="1">
      <alignment/>
    </xf>
    <xf numFmtId="185" fontId="18" fillId="0" borderId="0" xfId="0" applyNumberFormat="1" applyFont="1" applyAlignment="1" applyProtection="1">
      <alignment horizontal="left" vertical="center" wrapText="1"/>
      <protection/>
    </xf>
    <xf numFmtId="0" fontId="13" fillId="0" borderId="0" xfId="0" applyFont="1" applyAlignment="1">
      <alignment horizontal="center" vertical="center" wrapText="1"/>
    </xf>
    <xf numFmtId="0" fontId="13"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left" wrapText="1"/>
    </xf>
    <xf numFmtId="0" fontId="16" fillId="0" borderId="0" xfId="0" applyFont="1" applyAlignment="1">
      <alignment horizontal="center" vertical="top"/>
    </xf>
    <xf numFmtId="0" fontId="17" fillId="0" borderId="0" xfId="0" applyFont="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P65"/>
  <sheetViews>
    <sheetView showGridLines="0" tabSelected="1" zoomScale="110" zoomScaleNormal="110" zoomScalePageLayoutView="115" workbookViewId="0" topLeftCell="A20">
      <selection activeCell="J56" sqref="J56"/>
    </sheetView>
  </sheetViews>
  <sheetFormatPr defaultColWidth="0" defaultRowHeight="9.75" zeroHeight="1"/>
  <cols>
    <col min="1" max="1" width="17.796875" style="0" customWidth="1"/>
    <col min="2" max="2" width="9.59765625" style="0" customWidth="1"/>
    <col min="3" max="9" width="12.796875" style="0" customWidth="1"/>
    <col min="10" max="11" width="15.3984375" style="0" customWidth="1"/>
    <col min="12" max="16" width="15.796875" style="0" customWidth="1"/>
    <col min="17" max="16384" width="0" style="0" hidden="1" customWidth="1"/>
  </cols>
  <sheetData>
    <row r="1" spans="1:16" s="27" customFormat="1" ht="101.25" customHeight="1">
      <c r="A1" s="73" t="s">
        <v>32</v>
      </c>
      <c r="B1" s="74"/>
      <c r="C1" s="74"/>
      <c r="D1" s="74"/>
      <c r="E1" s="74"/>
      <c r="F1" s="74"/>
      <c r="G1" s="74"/>
      <c r="H1" s="74"/>
      <c r="I1" s="74"/>
      <c r="J1" s="74"/>
      <c r="K1" s="74"/>
      <c r="L1" s="74"/>
      <c r="M1" s="74"/>
      <c r="N1" s="74"/>
      <c r="O1" s="74"/>
      <c r="P1" s="74"/>
    </row>
    <row r="2" spans="1:15" s="7" customFormat="1" ht="15">
      <c r="A2" s="6"/>
      <c r="B2" s="6"/>
      <c r="C2" s="6"/>
      <c r="D2" s="6"/>
      <c r="E2" s="6"/>
      <c r="F2" s="6"/>
      <c r="G2" s="6"/>
      <c r="H2" s="6"/>
      <c r="I2" s="6"/>
      <c r="J2" s="53">
        <v>2017</v>
      </c>
      <c r="K2" s="53">
        <v>2018</v>
      </c>
      <c r="L2" s="54">
        <v>2019</v>
      </c>
      <c r="M2" s="54">
        <v>2020</v>
      </c>
      <c r="N2" s="54">
        <v>2021</v>
      </c>
      <c r="O2" s="55"/>
    </row>
    <row r="3" spans="1:15" s="7" customFormat="1" ht="13.5" customHeight="1">
      <c r="A3" s="8"/>
      <c r="B3" s="65" t="s">
        <v>30</v>
      </c>
      <c r="C3" s="66"/>
      <c r="D3" s="66"/>
      <c r="E3" s="66"/>
      <c r="F3" s="66"/>
      <c r="G3" s="66"/>
      <c r="H3" s="49"/>
      <c r="I3" s="49"/>
      <c r="J3" s="56">
        <v>22169</v>
      </c>
      <c r="K3" s="57">
        <v>22612</v>
      </c>
      <c r="L3" s="57">
        <v>22678</v>
      </c>
      <c r="M3" s="57">
        <v>22152</v>
      </c>
      <c r="N3" s="57">
        <v>22802</v>
      </c>
      <c r="O3" s="58"/>
    </row>
    <row r="4" spans="1:15" s="7" customFormat="1" ht="13.5" customHeight="1">
      <c r="A4" s="8"/>
      <c r="B4" s="67" t="s">
        <v>24</v>
      </c>
      <c r="C4" s="68"/>
      <c r="D4" s="68"/>
      <c r="E4" s="68"/>
      <c r="F4" s="68"/>
      <c r="G4" s="68"/>
      <c r="H4" s="50"/>
      <c r="I4" s="50"/>
      <c r="J4" s="59">
        <v>124</v>
      </c>
      <c r="K4" s="60">
        <v>124</v>
      </c>
      <c r="L4" s="60">
        <v>125</v>
      </c>
      <c r="M4" s="60">
        <v>119</v>
      </c>
      <c r="N4" s="60">
        <v>112</v>
      </c>
      <c r="O4" s="61"/>
    </row>
    <row r="5" spans="1:15" s="7" customFormat="1" ht="13.5" customHeight="1">
      <c r="A5" s="8"/>
      <c r="B5" s="67" t="s">
        <v>26</v>
      </c>
      <c r="C5" s="68"/>
      <c r="D5" s="68"/>
      <c r="E5" s="68"/>
      <c r="F5" s="68"/>
      <c r="G5" s="68"/>
      <c r="H5" s="50"/>
      <c r="I5" s="50"/>
      <c r="J5" s="59">
        <v>224</v>
      </c>
      <c r="K5" s="60">
        <v>225</v>
      </c>
      <c r="L5" s="60">
        <v>225</v>
      </c>
      <c r="M5" s="60">
        <v>215</v>
      </c>
      <c r="N5" s="60">
        <v>201</v>
      </c>
      <c r="O5" s="61"/>
    </row>
    <row r="6" spans="1:15" s="7" customFormat="1" ht="13.5" customHeight="1">
      <c r="A6" s="8"/>
      <c r="B6" s="67" t="s">
        <v>25</v>
      </c>
      <c r="C6" s="68"/>
      <c r="D6" s="68"/>
      <c r="E6" s="68"/>
      <c r="F6" s="68"/>
      <c r="G6" s="68"/>
      <c r="H6" s="50"/>
      <c r="I6" s="50"/>
      <c r="J6" s="59">
        <v>3713</v>
      </c>
      <c r="K6" s="60">
        <v>3816</v>
      </c>
      <c r="L6" s="60">
        <v>4039</v>
      </c>
      <c r="M6" s="60">
        <v>4141</v>
      </c>
      <c r="N6" s="60">
        <v>3958</v>
      </c>
      <c r="O6" s="61"/>
    </row>
    <row r="7" spans="1:15" s="7" customFormat="1" ht="13.5" customHeight="1">
      <c r="A7" s="8"/>
      <c r="B7" s="69" t="s">
        <v>27</v>
      </c>
      <c r="C7" s="70"/>
      <c r="D7" s="70"/>
      <c r="E7" s="70"/>
      <c r="F7" s="70"/>
      <c r="G7" s="70"/>
      <c r="H7" s="51"/>
      <c r="I7" s="51"/>
      <c r="J7" s="62">
        <v>7496</v>
      </c>
      <c r="K7" s="63">
        <v>7839</v>
      </c>
      <c r="L7" s="63">
        <v>8637</v>
      </c>
      <c r="M7" s="63">
        <v>8921</v>
      </c>
      <c r="N7" s="63">
        <v>8268</v>
      </c>
      <c r="O7" s="64"/>
    </row>
    <row r="8" spans="1:16" s="7" customFormat="1" ht="15">
      <c r="A8" s="8"/>
      <c r="B8" s="8"/>
      <c r="C8" s="8"/>
      <c r="D8" s="8"/>
      <c r="E8" s="8"/>
      <c r="F8" s="8"/>
      <c r="G8" s="8"/>
      <c r="H8" s="8"/>
      <c r="I8" s="8"/>
      <c r="J8" s="8"/>
      <c r="K8" s="8"/>
      <c r="L8" s="8"/>
      <c r="M8" s="8"/>
      <c r="N8" s="8"/>
      <c r="O8" s="8"/>
      <c r="P8" s="8"/>
    </row>
    <row r="9" spans="1:16" s="29" customFormat="1" ht="30" customHeight="1">
      <c r="A9" s="28"/>
      <c r="B9" s="76" t="s">
        <v>0</v>
      </c>
      <c r="C9" s="76"/>
      <c r="D9" s="76"/>
      <c r="E9" s="76"/>
      <c r="F9" s="76"/>
      <c r="G9" s="76"/>
      <c r="H9" s="76"/>
      <c r="I9" s="28"/>
      <c r="J9" s="75" t="s">
        <v>28</v>
      </c>
      <c r="K9" s="75"/>
      <c r="L9" s="75"/>
      <c r="M9" s="75"/>
      <c r="N9" s="75"/>
      <c r="O9" s="28"/>
      <c r="P9" s="28"/>
    </row>
    <row r="10" spans="1:14" s="7" customFormat="1" ht="33" customHeight="1">
      <c r="A10" s="8"/>
      <c r="B10" s="77" t="s">
        <v>29</v>
      </c>
      <c r="C10" s="77"/>
      <c r="D10" s="10">
        <v>2017</v>
      </c>
      <c r="E10" s="10">
        <v>2018</v>
      </c>
      <c r="F10" s="10">
        <v>2019</v>
      </c>
      <c r="G10" s="10">
        <v>2020</v>
      </c>
      <c r="H10" s="10">
        <v>2021</v>
      </c>
      <c r="I10" s="10"/>
      <c r="J10" s="10">
        <v>2017</v>
      </c>
      <c r="K10" s="10">
        <v>2018</v>
      </c>
      <c r="L10" s="10">
        <v>2019</v>
      </c>
      <c r="M10" s="10">
        <v>2020</v>
      </c>
      <c r="N10" s="10">
        <v>2021</v>
      </c>
    </row>
    <row r="11" spans="1:15" s="7" customFormat="1" ht="13.5" customHeight="1">
      <c r="A11" s="8"/>
      <c r="B11" s="8"/>
      <c r="C11" s="8"/>
      <c r="D11" s="11"/>
      <c r="E11" s="11"/>
      <c r="F11" s="11"/>
      <c r="G11" s="11"/>
      <c r="H11" s="11"/>
      <c r="I11" s="8"/>
      <c r="O11" s="8"/>
    </row>
    <row r="12" spans="1:16" s="7" customFormat="1" ht="13.5" customHeight="1">
      <c r="A12" s="8"/>
      <c r="B12" s="36" t="s">
        <v>1</v>
      </c>
      <c r="C12" s="37"/>
      <c r="D12" s="38">
        <v>5049</v>
      </c>
      <c r="E12" s="38">
        <v>5256</v>
      </c>
      <c r="F12" s="38">
        <v>5222</v>
      </c>
      <c r="G12" s="38">
        <v>4719</v>
      </c>
      <c r="H12" s="71">
        <v>5168</v>
      </c>
      <c r="I12" s="8"/>
      <c r="J12" s="12">
        <f>(J11+D12)</f>
        <v>5049</v>
      </c>
      <c r="K12" s="12">
        <f>(K11+E12)</f>
        <v>5256</v>
      </c>
      <c r="L12" s="12">
        <f>(L11+F12)</f>
        <v>5222</v>
      </c>
      <c r="M12" s="12">
        <f>M11+G12</f>
        <v>4719</v>
      </c>
      <c r="N12" s="12">
        <f>N11+H12</f>
        <v>5168</v>
      </c>
      <c r="O12" s="8"/>
      <c r="P12" s="8"/>
    </row>
    <row r="13" spans="1:16" s="7" customFormat="1" ht="13.5" customHeight="1">
      <c r="A13" s="8"/>
      <c r="B13" s="9" t="s">
        <v>2</v>
      </c>
      <c r="C13" s="8"/>
      <c r="D13" s="13">
        <v>1177</v>
      </c>
      <c r="E13" s="13">
        <v>1261</v>
      </c>
      <c r="F13" s="13">
        <v>1269</v>
      </c>
      <c r="G13" s="13">
        <v>1497</v>
      </c>
      <c r="H13" s="13">
        <v>1546</v>
      </c>
      <c r="I13" s="8"/>
      <c r="J13" s="14">
        <f aca="true" t="shared" si="0" ref="J13:J32">(J12+D13)</f>
        <v>6226</v>
      </c>
      <c r="K13" s="14">
        <f aca="true" t="shared" si="1" ref="K13:K32">(K12+E13)</f>
        <v>6517</v>
      </c>
      <c r="L13" s="14">
        <f aca="true" t="shared" si="2" ref="L13:L32">(L12+F13)</f>
        <v>6491</v>
      </c>
      <c r="M13" s="14">
        <f aca="true" t="shared" si="3" ref="M13:M32">M12+G13</f>
        <v>6216</v>
      </c>
      <c r="N13" s="14">
        <f aca="true" t="shared" si="4" ref="N13:N32">N12+H13</f>
        <v>6714</v>
      </c>
      <c r="O13" s="8"/>
      <c r="P13" s="8"/>
    </row>
    <row r="14" spans="1:16" s="7" customFormat="1" ht="13.5" customHeight="1">
      <c r="A14" s="8"/>
      <c r="B14" s="39" t="s">
        <v>3</v>
      </c>
      <c r="C14" s="40"/>
      <c r="D14" s="41">
        <v>991</v>
      </c>
      <c r="E14" s="41">
        <v>1012</v>
      </c>
      <c r="F14" s="41">
        <v>1021</v>
      </c>
      <c r="G14" s="41">
        <v>1119</v>
      </c>
      <c r="H14" s="41">
        <v>1093</v>
      </c>
      <c r="I14" s="8"/>
      <c r="J14" s="15">
        <f t="shared" si="0"/>
        <v>7217</v>
      </c>
      <c r="K14" s="15">
        <f t="shared" si="1"/>
        <v>7529</v>
      </c>
      <c r="L14" s="15">
        <f t="shared" si="2"/>
        <v>7512</v>
      </c>
      <c r="M14" s="35">
        <f t="shared" si="3"/>
        <v>7335</v>
      </c>
      <c r="N14" s="35">
        <f t="shared" si="4"/>
        <v>7807</v>
      </c>
      <c r="O14" s="8"/>
      <c r="P14" s="8"/>
    </row>
    <row r="15" spans="1:16" s="7" customFormat="1" ht="13.5" customHeight="1">
      <c r="A15" s="8"/>
      <c r="B15" s="9" t="s">
        <v>4</v>
      </c>
      <c r="C15" s="8"/>
      <c r="D15" s="13">
        <v>876</v>
      </c>
      <c r="E15" s="13">
        <v>822</v>
      </c>
      <c r="F15" s="13">
        <v>837</v>
      </c>
      <c r="G15" s="13">
        <v>938</v>
      </c>
      <c r="H15" s="13">
        <v>948</v>
      </c>
      <c r="I15" s="8"/>
      <c r="J15" s="14">
        <f t="shared" si="0"/>
        <v>8093</v>
      </c>
      <c r="K15" s="14">
        <f t="shared" si="1"/>
        <v>8351</v>
      </c>
      <c r="L15" s="14">
        <f t="shared" si="2"/>
        <v>8349</v>
      </c>
      <c r="M15" s="14">
        <f t="shared" si="3"/>
        <v>8273</v>
      </c>
      <c r="N15" s="14">
        <f t="shared" si="4"/>
        <v>8755</v>
      </c>
      <c r="O15" s="8"/>
      <c r="P15" s="8"/>
    </row>
    <row r="16" spans="1:16" s="7" customFormat="1" ht="13.5" customHeight="1">
      <c r="A16" s="8"/>
      <c r="B16" s="36" t="s">
        <v>5</v>
      </c>
      <c r="C16" s="37"/>
      <c r="D16" s="38">
        <v>711</v>
      </c>
      <c r="E16" s="38">
        <v>728</v>
      </c>
      <c r="F16" s="38">
        <v>751</v>
      </c>
      <c r="G16" s="38">
        <v>755</v>
      </c>
      <c r="H16" s="38">
        <v>829</v>
      </c>
      <c r="I16" s="8"/>
      <c r="J16" s="34">
        <f t="shared" si="0"/>
        <v>8804</v>
      </c>
      <c r="K16" s="34">
        <f t="shared" si="1"/>
        <v>9079</v>
      </c>
      <c r="L16" s="34">
        <f t="shared" si="2"/>
        <v>9100</v>
      </c>
      <c r="M16" s="34">
        <f t="shared" si="3"/>
        <v>9028</v>
      </c>
      <c r="N16" s="34">
        <f t="shared" si="4"/>
        <v>9584</v>
      </c>
      <c r="O16" s="8"/>
      <c r="P16" s="8"/>
    </row>
    <row r="17" spans="1:16" s="7" customFormat="1" ht="13.5" customHeight="1">
      <c r="A17" s="8"/>
      <c r="B17" s="9" t="s">
        <v>6</v>
      </c>
      <c r="C17" s="8"/>
      <c r="D17" s="13">
        <v>692</v>
      </c>
      <c r="E17" s="13">
        <v>644</v>
      </c>
      <c r="F17" s="13">
        <v>653</v>
      </c>
      <c r="G17" s="13">
        <v>681</v>
      </c>
      <c r="H17" s="13">
        <v>681</v>
      </c>
      <c r="I17" s="8"/>
      <c r="J17" s="14">
        <f t="shared" si="0"/>
        <v>9496</v>
      </c>
      <c r="K17" s="14">
        <f t="shared" si="1"/>
        <v>9723</v>
      </c>
      <c r="L17" s="14">
        <f t="shared" si="2"/>
        <v>9753</v>
      </c>
      <c r="M17" s="14">
        <f t="shared" si="3"/>
        <v>9709</v>
      </c>
      <c r="N17" s="14">
        <f t="shared" si="4"/>
        <v>10265</v>
      </c>
      <c r="O17" s="8"/>
      <c r="P17" s="8"/>
    </row>
    <row r="18" spans="1:16" s="7" customFormat="1" ht="13.5" customHeight="1">
      <c r="A18" s="8"/>
      <c r="B18" s="39" t="s">
        <v>7</v>
      </c>
      <c r="C18" s="40"/>
      <c r="D18" s="41">
        <v>602</v>
      </c>
      <c r="E18" s="41">
        <v>576</v>
      </c>
      <c r="F18" s="41">
        <v>600</v>
      </c>
      <c r="G18" s="41">
        <v>596</v>
      </c>
      <c r="H18" s="41">
        <v>648</v>
      </c>
      <c r="I18" s="8"/>
      <c r="J18" s="35">
        <f t="shared" si="0"/>
        <v>10098</v>
      </c>
      <c r="K18" s="35">
        <f t="shared" si="1"/>
        <v>10299</v>
      </c>
      <c r="L18" s="35">
        <f t="shared" si="2"/>
        <v>10353</v>
      </c>
      <c r="M18" s="33">
        <f t="shared" si="3"/>
        <v>10305</v>
      </c>
      <c r="N18" s="33">
        <f t="shared" si="4"/>
        <v>10913</v>
      </c>
      <c r="O18" s="8"/>
      <c r="P18" s="8"/>
    </row>
    <row r="19" spans="1:16" s="7" customFormat="1" ht="13.5" customHeight="1">
      <c r="A19" s="8"/>
      <c r="B19" s="9" t="s">
        <v>8</v>
      </c>
      <c r="C19" s="8"/>
      <c r="D19" s="13">
        <v>508</v>
      </c>
      <c r="E19" s="13">
        <v>512</v>
      </c>
      <c r="F19" s="13">
        <v>520</v>
      </c>
      <c r="G19" s="13">
        <v>521</v>
      </c>
      <c r="H19" s="13">
        <v>515</v>
      </c>
      <c r="I19" s="8"/>
      <c r="J19" s="14">
        <f t="shared" si="0"/>
        <v>10606</v>
      </c>
      <c r="K19" s="14">
        <f t="shared" si="1"/>
        <v>10811</v>
      </c>
      <c r="L19" s="14">
        <f t="shared" si="2"/>
        <v>10873</v>
      </c>
      <c r="M19" s="14">
        <f t="shared" si="3"/>
        <v>10826</v>
      </c>
      <c r="N19" s="14">
        <f t="shared" si="4"/>
        <v>11428</v>
      </c>
      <c r="O19" s="8"/>
      <c r="P19" s="8"/>
    </row>
    <row r="20" spans="1:16" s="7" customFormat="1" ht="13.5" customHeight="1">
      <c r="A20" s="8"/>
      <c r="B20" s="39" t="s">
        <v>9</v>
      </c>
      <c r="C20" s="40"/>
      <c r="D20" s="41">
        <v>471</v>
      </c>
      <c r="E20" s="41">
        <v>493</v>
      </c>
      <c r="F20" s="41">
        <v>436</v>
      </c>
      <c r="G20" s="41">
        <v>483</v>
      </c>
      <c r="H20" s="41">
        <v>537</v>
      </c>
      <c r="I20" s="8"/>
      <c r="J20" s="35">
        <f t="shared" si="0"/>
        <v>11077</v>
      </c>
      <c r="K20" s="35">
        <f t="shared" si="1"/>
        <v>11304</v>
      </c>
      <c r="L20" s="35">
        <f t="shared" si="2"/>
        <v>11309</v>
      </c>
      <c r="M20" s="33">
        <f t="shared" si="3"/>
        <v>11309</v>
      </c>
      <c r="N20" s="33">
        <f t="shared" si="4"/>
        <v>11965</v>
      </c>
      <c r="O20" s="8"/>
      <c r="P20" s="8"/>
    </row>
    <row r="21" spans="1:16" s="7" customFormat="1" ht="13.5" customHeight="1">
      <c r="A21" s="8"/>
      <c r="B21" s="16" t="s">
        <v>10</v>
      </c>
      <c r="C21" s="17"/>
      <c r="D21" s="18">
        <v>435</v>
      </c>
      <c r="E21" s="18">
        <v>435</v>
      </c>
      <c r="F21" s="18">
        <v>422</v>
      </c>
      <c r="G21" s="18">
        <v>465</v>
      </c>
      <c r="H21" s="18">
        <v>455</v>
      </c>
      <c r="I21" s="8"/>
      <c r="J21" s="19">
        <f t="shared" si="0"/>
        <v>11512</v>
      </c>
      <c r="K21" s="19">
        <f t="shared" si="1"/>
        <v>11739</v>
      </c>
      <c r="L21" s="19">
        <f t="shared" si="2"/>
        <v>11731</v>
      </c>
      <c r="M21" s="19">
        <f t="shared" si="3"/>
        <v>11774</v>
      </c>
      <c r="N21" s="19">
        <f t="shared" si="4"/>
        <v>12420</v>
      </c>
      <c r="O21" s="8"/>
      <c r="P21" s="8"/>
    </row>
    <row r="22" spans="1:16" s="7" customFormat="1" ht="13.5" customHeight="1">
      <c r="A22" s="8"/>
      <c r="B22" s="39" t="s">
        <v>11</v>
      </c>
      <c r="C22" s="40"/>
      <c r="D22" s="41">
        <v>411</v>
      </c>
      <c r="E22" s="41">
        <v>423</v>
      </c>
      <c r="F22" s="41">
        <v>432</v>
      </c>
      <c r="G22" s="41">
        <v>411</v>
      </c>
      <c r="H22" s="41">
        <v>415</v>
      </c>
      <c r="I22" s="8"/>
      <c r="J22" s="35">
        <f t="shared" si="0"/>
        <v>11923</v>
      </c>
      <c r="K22" s="35">
        <f t="shared" si="1"/>
        <v>12162</v>
      </c>
      <c r="L22" s="35">
        <f t="shared" si="2"/>
        <v>12163</v>
      </c>
      <c r="M22" s="33">
        <f t="shared" si="3"/>
        <v>12185</v>
      </c>
      <c r="N22" s="33">
        <f t="shared" si="4"/>
        <v>12835</v>
      </c>
      <c r="O22" s="8"/>
      <c r="P22" s="8"/>
    </row>
    <row r="23" spans="1:16" s="7" customFormat="1" ht="13.5" customHeight="1">
      <c r="A23" s="8"/>
      <c r="B23" s="9" t="s">
        <v>12</v>
      </c>
      <c r="C23" s="8"/>
      <c r="D23" s="13">
        <v>372</v>
      </c>
      <c r="E23" s="13">
        <v>389</v>
      </c>
      <c r="F23" s="13">
        <v>400</v>
      </c>
      <c r="G23" s="13">
        <v>395</v>
      </c>
      <c r="H23" s="13">
        <v>390</v>
      </c>
      <c r="I23" s="8"/>
      <c r="J23" s="14">
        <f t="shared" si="0"/>
        <v>12295</v>
      </c>
      <c r="K23" s="14">
        <f t="shared" si="1"/>
        <v>12551</v>
      </c>
      <c r="L23" s="14">
        <f t="shared" si="2"/>
        <v>12563</v>
      </c>
      <c r="M23" s="14">
        <f t="shared" si="3"/>
        <v>12580</v>
      </c>
      <c r="N23" s="14">
        <f t="shared" si="4"/>
        <v>13225</v>
      </c>
      <c r="O23" s="8"/>
      <c r="P23" s="8"/>
    </row>
    <row r="24" spans="1:16" s="7" customFormat="1" ht="13.5" customHeight="1">
      <c r="A24" s="8"/>
      <c r="B24" s="39" t="s">
        <v>13</v>
      </c>
      <c r="C24" s="40"/>
      <c r="D24" s="41">
        <v>349</v>
      </c>
      <c r="E24" s="41">
        <v>378</v>
      </c>
      <c r="F24" s="41">
        <v>390</v>
      </c>
      <c r="G24" s="41">
        <v>345</v>
      </c>
      <c r="H24" s="41">
        <v>399</v>
      </c>
      <c r="I24" s="8"/>
      <c r="J24" s="35">
        <f t="shared" si="0"/>
        <v>12644</v>
      </c>
      <c r="K24" s="35">
        <f t="shared" si="1"/>
        <v>12929</v>
      </c>
      <c r="L24" s="35">
        <f t="shared" si="2"/>
        <v>12953</v>
      </c>
      <c r="M24" s="33">
        <f t="shared" si="3"/>
        <v>12925</v>
      </c>
      <c r="N24" s="33">
        <f t="shared" si="4"/>
        <v>13624</v>
      </c>
      <c r="O24" s="8"/>
      <c r="P24" s="8"/>
    </row>
    <row r="25" spans="1:16" s="7" customFormat="1" ht="13.5" customHeight="1">
      <c r="A25" s="8"/>
      <c r="B25" s="9" t="s">
        <v>14</v>
      </c>
      <c r="C25" s="8"/>
      <c r="D25" s="13">
        <v>332</v>
      </c>
      <c r="E25" s="13">
        <v>336</v>
      </c>
      <c r="F25" s="13">
        <v>356</v>
      </c>
      <c r="G25" s="13">
        <v>349</v>
      </c>
      <c r="H25" s="13">
        <v>353</v>
      </c>
      <c r="I25" s="8"/>
      <c r="J25" s="14">
        <f t="shared" si="0"/>
        <v>12976</v>
      </c>
      <c r="K25" s="14">
        <f t="shared" si="1"/>
        <v>13265</v>
      </c>
      <c r="L25" s="14">
        <f t="shared" si="2"/>
        <v>13309</v>
      </c>
      <c r="M25" s="14">
        <f t="shared" si="3"/>
        <v>13274</v>
      </c>
      <c r="N25" s="14">
        <f t="shared" si="4"/>
        <v>13977</v>
      </c>
      <c r="O25" s="8"/>
      <c r="P25" s="8"/>
    </row>
    <row r="26" spans="1:16" s="7" customFormat="1" ht="13.5" customHeight="1">
      <c r="A26" s="8"/>
      <c r="B26" s="36" t="s">
        <v>15</v>
      </c>
      <c r="C26" s="37"/>
      <c r="D26" s="38">
        <v>337</v>
      </c>
      <c r="E26" s="38">
        <v>313</v>
      </c>
      <c r="F26" s="38">
        <v>319</v>
      </c>
      <c r="G26" s="38">
        <v>319</v>
      </c>
      <c r="H26" s="38">
        <v>348</v>
      </c>
      <c r="I26" s="8"/>
      <c r="J26" s="34">
        <f t="shared" si="0"/>
        <v>13313</v>
      </c>
      <c r="K26" s="34">
        <f t="shared" si="1"/>
        <v>13578</v>
      </c>
      <c r="L26" s="34">
        <f t="shared" si="2"/>
        <v>13628</v>
      </c>
      <c r="M26" s="34">
        <f t="shared" si="3"/>
        <v>13593</v>
      </c>
      <c r="N26" s="34">
        <f t="shared" si="4"/>
        <v>14325</v>
      </c>
      <c r="O26" s="8"/>
      <c r="P26" s="8"/>
    </row>
    <row r="27" spans="1:16" s="7" customFormat="1" ht="13.5" customHeight="1">
      <c r="A27" s="8"/>
      <c r="B27" s="9" t="s">
        <v>16</v>
      </c>
      <c r="C27" s="8"/>
      <c r="D27" s="13">
        <v>298</v>
      </c>
      <c r="E27" s="13">
        <v>304</v>
      </c>
      <c r="F27" s="13">
        <v>304</v>
      </c>
      <c r="G27" s="13">
        <v>300</v>
      </c>
      <c r="H27" s="13">
        <v>316</v>
      </c>
      <c r="I27" s="8"/>
      <c r="J27" s="14">
        <f t="shared" si="0"/>
        <v>13611</v>
      </c>
      <c r="K27" s="14">
        <f t="shared" si="1"/>
        <v>13882</v>
      </c>
      <c r="L27" s="14">
        <f t="shared" si="2"/>
        <v>13932</v>
      </c>
      <c r="M27" s="14">
        <f t="shared" si="3"/>
        <v>13893</v>
      </c>
      <c r="N27" s="14">
        <f t="shared" si="4"/>
        <v>14641</v>
      </c>
      <c r="O27" s="8"/>
      <c r="P27" s="42"/>
    </row>
    <row r="28" spans="1:16" s="7" customFormat="1" ht="13.5" customHeight="1">
      <c r="A28" s="8"/>
      <c r="B28" s="39" t="s">
        <v>17</v>
      </c>
      <c r="C28" s="40"/>
      <c r="D28" s="41">
        <v>279</v>
      </c>
      <c r="E28" s="41">
        <v>317</v>
      </c>
      <c r="F28" s="41">
        <v>299</v>
      </c>
      <c r="G28" s="41">
        <v>283</v>
      </c>
      <c r="H28" s="41">
        <v>306</v>
      </c>
      <c r="I28" s="8"/>
      <c r="J28" s="35">
        <f t="shared" si="0"/>
        <v>13890</v>
      </c>
      <c r="K28" s="35">
        <f t="shared" si="1"/>
        <v>14199</v>
      </c>
      <c r="L28" s="35">
        <f t="shared" si="2"/>
        <v>14231</v>
      </c>
      <c r="M28" s="33">
        <f t="shared" si="3"/>
        <v>14176</v>
      </c>
      <c r="N28" s="33">
        <f t="shared" si="4"/>
        <v>14947</v>
      </c>
      <c r="O28" s="8"/>
      <c r="P28" s="8"/>
    </row>
    <row r="29" spans="1:16" s="7" customFormat="1" ht="13.5" customHeight="1">
      <c r="A29" s="8"/>
      <c r="B29" s="9" t="s">
        <v>18</v>
      </c>
      <c r="C29" s="8"/>
      <c r="D29" s="13">
        <v>247</v>
      </c>
      <c r="E29" s="13">
        <v>242</v>
      </c>
      <c r="F29" s="13">
        <v>258</v>
      </c>
      <c r="G29" s="13">
        <v>235</v>
      </c>
      <c r="H29" s="13">
        <v>292</v>
      </c>
      <c r="I29" s="8"/>
      <c r="J29" s="14">
        <f t="shared" si="0"/>
        <v>14137</v>
      </c>
      <c r="K29" s="14">
        <f t="shared" si="1"/>
        <v>14441</v>
      </c>
      <c r="L29" s="14">
        <f t="shared" si="2"/>
        <v>14489</v>
      </c>
      <c r="M29" s="14">
        <f t="shared" si="3"/>
        <v>14411</v>
      </c>
      <c r="N29" s="14">
        <f t="shared" si="4"/>
        <v>15239</v>
      </c>
      <c r="O29" s="8"/>
      <c r="P29" s="8"/>
    </row>
    <row r="30" spans="1:16" s="7" customFormat="1" ht="13.5" customHeight="1">
      <c r="A30" s="8"/>
      <c r="B30" s="39" t="s">
        <v>19</v>
      </c>
      <c r="C30" s="40"/>
      <c r="D30" s="41">
        <v>232</v>
      </c>
      <c r="E30" s="41">
        <v>258</v>
      </c>
      <c r="F30" s="41">
        <v>252</v>
      </c>
      <c r="G30" s="41">
        <v>226</v>
      </c>
      <c r="H30" s="41">
        <v>233</v>
      </c>
      <c r="I30" s="8"/>
      <c r="J30" s="35">
        <f t="shared" si="0"/>
        <v>14369</v>
      </c>
      <c r="K30" s="35">
        <f t="shared" si="1"/>
        <v>14699</v>
      </c>
      <c r="L30" s="35">
        <f t="shared" si="2"/>
        <v>14741</v>
      </c>
      <c r="M30" s="33">
        <f t="shared" si="3"/>
        <v>14637</v>
      </c>
      <c r="N30" s="33">
        <f t="shared" si="4"/>
        <v>15472</v>
      </c>
      <c r="O30" s="8"/>
      <c r="P30" s="8"/>
    </row>
    <row r="31" spans="1:16" s="7" customFormat="1" ht="13.5" customHeight="1">
      <c r="A31" s="8"/>
      <c r="B31" s="16" t="s">
        <v>20</v>
      </c>
      <c r="C31" s="17"/>
      <c r="D31" s="18">
        <v>218</v>
      </c>
      <c r="E31" s="18">
        <v>256</v>
      </c>
      <c r="F31" s="18">
        <v>209</v>
      </c>
      <c r="G31" s="18">
        <v>262</v>
      </c>
      <c r="H31" s="18">
        <v>229</v>
      </c>
      <c r="I31" s="8"/>
      <c r="J31" s="19">
        <f t="shared" si="0"/>
        <v>14587</v>
      </c>
      <c r="K31" s="19">
        <f t="shared" si="1"/>
        <v>14955</v>
      </c>
      <c r="L31" s="19">
        <f t="shared" si="2"/>
        <v>14950</v>
      </c>
      <c r="M31" s="19">
        <f t="shared" si="3"/>
        <v>14899</v>
      </c>
      <c r="N31" s="19">
        <f t="shared" si="4"/>
        <v>15701</v>
      </c>
      <c r="O31" s="8"/>
      <c r="P31" s="8"/>
    </row>
    <row r="32" spans="1:16" s="7" customFormat="1" ht="13.5" customHeight="1">
      <c r="A32" s="8"/>
      <c r="B32" s="39" t="s">
        <v>21</v>
      </c>
      <c r="C32" s="40"/>
      <c r="D32" s="41">
        <v>7582</v>
      </c>
      <c r="E32" s="41">
        <v>7657</v>
      </c>
      <c r="F32" s="41">
        <v>7728</v>
      </c>
      <c r="G32" s="41">
        <v>7253</v>
      </c>
      <c r="H32" s="41">
        <v>7101</v>
      </c>
      <c r="I32" s="8"/>
      <c r="J32" s="35">
        <f t="shared" si="0"/>
        <v>22169</v>
      </c>
      <c r="K32" s="35">
        <f t="shared" si="1"/>
        <v>22612</v>
      </c>
      <c r="L32" s="35">
        <f t="shared" si="2"/>
        <v>22678</v>
      </c>
      <c r="M32" s="33">
        <f t="shared" si="3"/>
        <v>22152</v>
      </c>
      <c r="N32" s="33">
        <f t="shared" si="4"/>
        <v>22802</v>
      </c>
      <c r="O32" s="8"/>
      <c r="P32" s="8"/>
    </row>
    <row r="33" spans="1:16" s="7" customFormat="1" ht="13.5" customHeight="1">
      <c r="A33" s="8"/>
      <c r="B33" s="8"/>
      <c r="C33" s="8"/>
      <c r="D33" s="8"/>
      <c r="E33" s="8"/>
      <c r="F33" s="8"/>
      <c r="G33" s="8"/>
      <c r="H33" s="8"/>
      <c r="I33" s="8"/>
      <c r="J33" s="8"/>
      <c r="K33" s="8"/>
      <c r="L33" s="8"/>
      <c r="M33" s="8"/>
      <c r="N33" s="8"/>
      <c r="O33" s="8"/>
      <c r="P33" s="8"/>
    </row>
    <row r="34" spans="1:16" s="30" customFormat="1" ht="35.25" customHeight="1">
      <c r="A34" s="52" t="s">
        <v>29</v>
      </c>
      <c r="B34" s="78" t="s">
        <v>22</v>
      </c>
      <c r="C34" s="79"/>
      <c r="D34" s="79"/>
      <c r="E34" s="79"/>
      <c r="F34" s="79"/>
      <c r="G34" s="79"/>
      <c r="H34" s="79"/>
      <c r="I34" s="79"/>
      <c r="J34" s="79"/>
      <c r="K34" s="79"/>
      <c r="L34" s="78" t="s">
        <v>23</v>
      </c>
      <c r="M34" s="78"/>
      <c r="N34" s="78"/>
      <c r="O34" s="78"/>
      <c r="P34" s="78"/>
    </row>
    <row r="35" spans="1:16" s="7" customFormat="1" ht="13.5" customHeight="1">
      <c r="A35" s="8"/>
      <c r="B35" s="10">
        <v>2017</v>
      </c>
      <c r="D35" s="10">
        <v>2018</v>
      </c>
      <c r="F35" s="10">
        <v>2019</v>
      </c>
      <c r="H35" s="10">
        <v>2020</v>
      </c>
      <c r="J35" s="10">
        <v>2021</v>
      </c>
      <c r="L35" s="21">
        <v>2017</v>
      </c>
      <c r="M35" s="21">
        <v>2018</v>
      </c>
      <c r="N35" s="21">
        <v>2019</v>
      </c>
      <c r="O35" s="21">
        <v>2020</v>
      </c>
      <c r="P35" s="21">
        <v>2021</v>
      </c>
    </row>
    <row r="36" spans="1:16" s="7" customFormat="1" ht="13.5" customHeight="1">
      <c r="A36" s="36" t="s">
        <v>1</v>
      </c>
      <c r="B36" s="43">
        <v>22.776</v>
      </c>
      <c r="C36" s="44">
        <v>22.8</v>
      </c>
      <c r="D36" s="43">
        <v>23.244</v>
      </c>
      <c r="E36" s="44">
        <v>23.24</v>
      </c>
      <c r="F36" s="43">
        <v>23</v>
      </c>
      <c r="G36" s="44">
        <v>23</v>
      </c>
      <c r="H36" s="43">
        <v>21.303</v>
      </c>
      <c r="I36" s="44">
        <v>21.3</v>
      </c>
      <c r="J36" s="43">
        <v>22.664</v>
      </c>
      <c r="K36" s="44">
        <v>20</v>
      </c>
      <c r="L36" s="43">
        <v>22.8</v>
      </c>
      <c r="M36" s="43">
        <v>23.2</v>
      </c>
      <c r="N36" s="43">
        <v>23</v>
      </c>
      <c r="O36" s="43">
        <f>H36</f>
        <v>21.303</v>
      </c>
      <c r="P36" s="43">
        <f>J36</f>
        <v>22.664</v>
      </c>
    </row>
    <row r="37" spans="1:16" s="7" customFormat="1" ht="13.5" customHeight="1">
      <c r="A37" s="9" t="s">
        <v>2</v>
      </c>
      <c r="B37" s="22">
        <v>5.309</v>
      </c>
      <c r="D37" s="22">
        <v>5.577</v>
      </c>
      <c r="F37" s="22">
        <v>5.6</v>
      </c>
      <c r="H37" s="22">
        <v>6.758</v>
      </c>
      <c r="J37" s="22">
        <v>6.78</v>
      </c>
      <c r="L37" s="22">
        <f aca="true" t="shared" si="5" ref="L37:L45">SUM(L36+B37)</f>
        <v>28.109</v>
      </c>
      <c r="M37" s="22">
        <f>SUM(M36+D37)</f>
        <v>28.777</v>
      </c>
      <c r="N37" s="22">
        <f>SUM(N36+F37)</f>
        <v>28.6</v>
      </c>
      <c r="O37" s="22">
        <f>SUM(O36+H37)</f>
        <v>28.061</v>
      </c>
      <c r="P37" s="22">
        <f>SUM(J36:J37)</f>
        <v>29.444000000000003</v>
      </c>
    </row>
    <row r="38" spans="1:16" s="7" customFormat="1" ht="13.5" customHeight="1">
      <c r="A38" s="39" t="s">
        <v>3</v>
      </c>
      <c r="B38" s="45">
        <v>4.47</v>
      </c>
      <c r="C38" s="46"/>
      <c r="D38" s="45">
        <v>4.475</v>
      </c>
      <c r="E38" s="46"/>
      <c r="F38" s="45">
        <v>4.5</v>
      </c>
      <c r="G38" s="46"/>
      <c r="H38" s="45">
        <v>5.051</v>
      </c>
      <c r="I38" s="46"/>
      <c r="J38" s="45">
        <v>4.793</v>
      </c>
      <c r="K38" s="46"/>
      <c r="L38" s="45">
        <f t="shared" si="5"/>
        <v>32.579</v>
      </c>
      <c r="M38" s="45">
        <f aca="true" t="shared" si="6" ref="M38:M55">SUM(M37+D38)</f>
        <v>33.252</v>
      </c>
      <c r="N38" s="45">
        <f aca="true" t="shared" si="7" ref="N38:N55">SUM(N37+F38)</f>
        <v>33.1</v>
      </c>
      <c r="O38" s="45">
        <f aca="true" t="shared" si="8" ref="O38:O55">SUM(O37+H38)</f>
        <v>33.112</v>
      </c>
      <c r="P38" s="45">
        <f>SUM(J36:J38)</f>
        <v>34.237</v>
      </c>
    </row>
    <row r="39" spans="1:16" s="7" customFormat="1" ht="13.5" customHeight="1">
      <c r="A39" s="9" t="s">
        <v>4</v>
      </c>
      <c r="B39" s="22">
        <v>3.951</v>
      </c>
      <c r="D39" s="22">
        <v>3.635</v>
      </c>
      <c r="F39" s="22">
        <v>3.7</v>
      </c>
      <c r="H39" s="22">
        <v>4.234</v>
      </c>
      <c r="J39" s="22">
        <v>4.158</v>
      </c>
      <c r="L39" s="22">
        <f t="shared" si="5"/>
        <v>36.53</v>
      </c>
      <c r="M39" s="22">
        <f t="shared" si="6"/>
        <v>36.887</v>
      </c>
      <c r="N39" s="22">
        <f t="shared" si="7"/>
        <v>36.800000000000004</v>
      </c>
      <c r="O39" s="22">
        <f t="shared" si="8"/>
        <v>37.346000000000004</v>
      </c>
      <c r="P39" s="22">
        <f>SUM(J36:J39)</f>
        <v>38.395</v>
      </c>
    </row>
    <row r="40" spans="1:16" s="7" customFormat="1" ht="13.5" customHeight="1">
      <c r="A40" s="36" t="s">
        <v>5</v>
      </c>
      <c r="B40" s="43">
        <v>3.207</v>
      </c>
      <c r="C40" s="44">
        <v>16.937</v>
      </c>
      <c r="D40" s="43">
        <v>3.22</v>
      </c>
      <c r="E40" s="44">
        <v>16.907</v>
      </c>
      <c r="F40" s="43">
        <v>3.3</v>
      </c>
      <c r="G40" s="44">
        <v>17.1</v>
      </c>
      <c r="H40" s="43">
        <v>3.408</v>
      </c>
      <c r="I40" s="44">
        <f>SUM(H37:H40)</f>
        <v>19.451</v>
      </c>
      <c r="J40" s="43">
        <v>3.636</v>
      </c>
      <c r="K40" s="44">
        <f>SUM(J37:J40)</f>
        <v>19.367</v>
      </c>
      <c r="L40" s="43">
        <f t="shared" si="5"/>
        <v>39.737</v>
      </c>
      <c r="M40" s="43">
        <f t="shared" si="6"/>
        <v>40.107</v>
      </c>
      <c r="N40" s="43">
        <f t="shared" si="7"/>
        <v>40.1</v>
      </c>
      <c r="O40" s="43">
        <f t="shared" si="8"/>
        <v>40.754000000000005</v>
      </c>
      <c r="P40" s="43">
        <f>SUM(J36:J40)</f>
        <v>42.031000000000006</v>
      </c>
    </row>
    <row r="41" spans="1:16" s="7" customFormat="1" ht="13.5" customHeight="1">
      <c r="A41" s="9" t="s">
        <v>6</v>
      </c>
      <c r="B41" s="22">
        <v>3.121</v>
      </c>
      <c r="C41" s="20"/>
      <c r="D41" s="22">
        <v>2.848</v>
      </c>
      <c r="E41" s="20"/>
      <c r="F41" s="22">
        <v>2.9</v>
      </c>
      <c r="G41" s="20"/>
      <c r="H41" s="22">
        <v>3.074</v>
      </c>
      <c r="I41" s="20"/>
      <c r="J41" s="22">
        <v>2.987</v>
      </c>
      <c r="K41" s="20"/>
      <c r="L41" s="22">
        <f t="shared" si="5"/>
        <v>42.858000000000004</v>
      </c>
      <c r="M41" s="22">
        <f t="shared" si="6"/>
        <v>42.955</v>
      </c>
      <c r="N41" s="22">
        <f t="shared" si="7"/>
        <v>43</v>
      </c>
      <c r="O41" s="22">
        <f t="shared" si="8"/>
        <v>43.828</v>
      </c>
      <c r="P41" s="22">
        <f>SUM(J36:J41)</f>
        <v>45.01800000000001</v>
      </c>
    </row>
    <row r="42" spans="1:16" s="7" customFormat="1" ht="13.5" customHeight="1">
      <c r="A42" s="39" t="s">
        <v>7</v>
      </c>
      <c r="B42" s="45">
        <v>2.716</v>
      </c>
      <c r="C42" s="47"/>
      <c r="D42" s="45">
        <v>2.547</v>
      </c>
      <c r="E42" s="47"/>
      <c r="F42" s="45">
        <v>2.7</v>
      </c>
      <c r="G42" s="47"/>
      <c r="H42" s="45">
        <v>2.691</v>
      </c>
      <c r="I42" s="47"/>
      <c r="J42" s="45">
        <v>2.842</v>
      </c>
      <c r="K42" s="47"/>
      <c r="L42" s="45">
        <f t="shared" si="5"/>
        <v>45.574000000000005</v>
      </c>
      <c r="M42" s="45">
        <f t="shared" si="6"/>
        <v>45.501999999999995</v>
      </c>
      <c r="N42" s="45">
        <f t="shared" si="7"/>
        <v>45.7</v>
      </c>
      <c r="O42" s="45">
        <f t="shared" si="8"/>
        <v>46.519000000000005</v>
      </c>
      <c r="P42" s="45">
        <f>SUM(J36:J42)</f>
        <v>47.86000000000001</v>
      </c>
    </row>
    <row r="43" spans="1:16" s="7" customFormat="1" ht="13.5" customHeight="1">
      <c r="A43" s="9" t="s">
        <v>8</v>
      </c>
      <c r="B43" s="22">
        <v>2.291</v>
      </c>
      <c r="C43" s="20"/>
      <c r="D43" s="22">
        <v>2.264</v>
      </c>
      <c r="E43" s="20"/>
      <c r="F43" s="22">
        <v>2.3</v>
      </c>
      <c r="G43" s="20"/>
      <c r="H43" s="22">
        <v>2.352</v>
      </c>
      <c r="I43" s="20"/>
      <c r="J43" s="22">
        <v>2.259</v>
      </c>
      <c r="K43" s="20"/>
      <c r="L43" s="22">
        <f t="shared" si="5"/>
        <v>47.865</v>
      </c>
      <c r="M43" s="22">
        <f t="shared" si="6"/>
        <v>47.766</v>
      </c>
      <c r="N43" s="22">
        <f t="shared" si="7"/>
        <v>48</v>
      </c>
      <c r="O43" s="22">
        <f t="shared" si="8"/>
        <v>48.871</v>
      </c>
      <c r="P43" s="22">
        <f>SUM(J36:J43)</f>
        <v>50.11900000000001</v>
      </c>
    </row>
    <row r="44" spans="1:16" s="7" customFormat="1" ht="13.5" customHeight="1">
      <c r="A44" s="39" t="s">
        <v>9</v>
      </c>
      <c r="B44" s="45">
        <v>2.125</v>
      </c>
      <c r="C44" s="47"/>
      <c r="D44" s="45">
        <v>2.18</v>
      </c>
      <c r="E44" s="47"/>
      <c r="F44" s="45">
        <v>1.9</v>
      </c>
      <c r="G44" s="47"/>
      <c r="H44" s="45">
        <v>2.18</v>
      </c>
      <c r="I44" s="47"/>
      <c r="J44" s="45">
        <v>2.355</v>
      </c>
      <c r="K44" s="47"/>
      <c r="L44" s="45">
        <f t="shared" si="5"/>
        <v>49.99</v>
      </c>
      <c r="M44" s="45">
        <f t="shared" si="6"/>
        <v>49.946</v>
      </c>
      <c r="N44" s="45">
        <f t="shared" si="7"/>
        <v>49.9</v>
      </c>
      <c r="O44" s="45">
        <f t="shared" si="8"/>
        <v>51.051</v>
      </c>
      <c r="P44" s="45">
        <f>SUM(J36:J44)</f>
        <v>52.474000000000004</v>
      </c>
    </row>
    <row r="45" spans="1:16" s="7" customFormat="1" ht="13.5" customHeight="1">
      <c r="A45" s="16" t="s">
        <v>10</v>
      </c>
      <c r="B45" s="23">
        <v>1.962</v>
      </c>
      <c r="C45" s="24">
        <v>12.215</v>
      </c>
      <c r="D45" s="23">
        <v>1.924</v>
      </c>
      <c r="E45" s="24">
        <v>11.762999999999998</v>
      </c>
      <c r="F45" s="23">
        <v>1.9</v>
      </c>
      <c r="G45" s="24">
        <v>11.7</v>
      </c>
      <c r="H45" s="23">
        <v>2.099</v>
      </c>
      <c r="I45" s="24">
        <f>SUM(H41:H45)</f>
        <v>12.395999999999999</v>
      </c>
      <c r="J45" s="23">
        <v>1.995</v>
      </c>
      <c r="K45" s="24">
        <f>SUM(J41:J45)</f>
        <v>12.438000000000002</v>
      </c>
      <c r="L45" s="23">
        <f t="shared" si="5"/>
        <v>51.952000000000005</v>
      </c>
      <c r="M45" s="23">
        <f t="shared" si="6"/>
        <v>51.87</v>
      </c>
      <c r="N45" s="23">
        <f t="shared" si="7"/>
        <v>51.8</v>
      </c>
      <c r="O45" s="23">
        <f t="shared" si="8"/>
        <v>53.150000000000006</v>
      </c>
      <c r="P45" s="23">
        <f>SUM(J36:J45)</f>
        <v>54.469</v>
      </c>
    </row>
    <row r="46" spans="1:16" s="7" customFormat="1" ht="13.5" customHeight="1">
      <c r="A46" s="39" t="s">
        <v>11</v>
      </c>
      <c r="B46" s="45">
        <v>1.854</v>
      </c>
      <c r="C46" s="47"/>
      <c r="D46" s="45">
        <v>1.871</v>
      </c>
      <c r="E46" s="47"/>
      <c r="F46" s="45">
        <v>1.9</v>
      </c>
      <c r="G46" s="47"/>
      <c r="H46" s="45">
        <v>1.855</v>
      </c>
      <c r="I46" s="47"/>
      <c r="J46" s="45">
        <v>1.82</v>
      </c>
      <c r="K46" s="47"/>
      <c r="L46" s="45">
        <f aca="true" t="shared" si="9" ref="L46:L55">SUM(L45+B46)</f>
        <v>53.806000000000004</v>
      </c>
      <c r="M46" s="45">
        <f t="shared" si="6"/>
        <v>53.741</v>
      </c>
      <c r="N46" s="45">
        <f t="shared" si="7"/>
        <v>53.699999999999996</v>
      </c>
      <c r="O46" s="45">
        <f t="shared" si="8"/>
        <v>55.005</v>
      </c>
      <c r="P46" s="45">
        <f>SUM(J36:J46)</f>
        <v>56.289</v>
      </c>
    </row>
    <row r="47" spans="1:16" s="7" customFormat="1" ht="13.5" customHeight="1">
      <c r="A47" s="9" t="s">
        <v>12</v>
      </c>
      <c r="B47" s="22">
        <v>1.678</v>
      </c>
      <c r="C47" s="20"/>
      <c r="D47" s="22">
        <v>1.72</v>
      </c>
      <c r="E47" s="20"/>
      <c r="F47" s="22">
        <v>1.8</v>
      </c>
      <c r="G47" s="20"/>
      <c r="H47" s="22">
        <v>1.783</v>
      </c>
      <c r="I47" s="20"/>
      <c r="J47" s="22">
        <v>1.71</v>
      </c>
      <c r="K47" s="20"/>
      <c r="L47" s="22">
        <f t="shared" si="9"/>
        <v>55.484</v>
      </c>
      <c r="M47" s="22">
        <f t="shared" si="6"/>
        <v>55.461</v>
      </c>
      <c r="N47" s="22">
        <f t="shared" si="7"/>
        <v>55.49999999999999</v>
      </c>
      <c r="O47" s="22">
        <f t="shared" si="8"/>
        <v>56.788000000000004</v>
      </c>
      <c r="P47" s="22">
        <f>SUM(J36:J47)</f>
        <v>57.999</v>
      </c>
    </row>
    <row r="48" spans="1:16" s="46" customFormat="1" ht="13.5" customHeight="1">
      <c r="A48" s="39" t="s">
        <v>13</v>
      </c>
      <c r="B48" s="45">
        <v>1.574</v>
      </c>
      <c r="C48" s="47"/>
      <c r="D48" s="45">
        <v>1.672</v>
      </c>
      <c r="E48" s="47"/>
      <c r="F48" s="45">
        <v>1.7</v>
      </c>
      <c r="G48" s="47"/>
      <c r="H48" s="45">
        <v>1.557</v>
      </c>
      <c r="I48" s="47"/>
      <c r="J48" s="45">
        <v>1.75</v>
      </c>
      <c r="K48" s="47"/>
      <c r="L48" s="45">
        <f t="shared" si="9"/>
        <v>57.058</v>
      </c>
      <c r="M48" s="45">
        <f t="shared" si="6"/>
        <v>57.132999999999996</v>
      </c>
      <c r="N48" s="45">
        <f t="shared" si="7"/>
        <v>57.199999999999996</v>
      </c>
      <c r="O48" s="45">
        <f t="shared" si="8"/>
        <v>58.345000000000006</v>
      </c>
      <c r="P48" s="45">
        <f>SUM(J36:J48)</f>
        <v>59.749</v>
      </c>
    </row>
    <row r="49" spans="1:16" s="7" customFormat="1" ht="13.5" customHeight="1">
      <c r="A49" s="9" t="s">
        <v>14</v>
      </c>
      <c r="B49" s="22">
        <v>1.498</v>
      </c>
      <c r="C49" s="20"/>
      <c r="D49" s="22">
        <v>1.486</v>
      </c>
      <c r="E49" s="20"/>
      <c r="F49" s="22">
        <v>1.6</v>
      </c>
      <c r="G49" s="20"/>
      <c r="H49" s="22">
        <v>1.575</v>
      </c>
      <c r="I49" s="20"/>
      <c r="J49" s="22">
        <v>1.548</v>
      </c>
      <c r="K49" s="20"/>
      <c r="L49" s="22">
        <f t="shared" si="9"/>
        <v>58.556</v>
      </c>
      <c r="M49" s="22">
        <f t="shared" si="6"/>
        <v>58.61899999999999</v>
      </c>
      <c r="N49" s="22">
        <f t="shared" si="7"/>
        <v>58.8</v>
      </c>
      <c r="O49" s="22">
        <f t="shared" si="8"/>
        <v>59.92000000000001</v>
      </c>
      <c r="P49" s="22">
        <f>SUM(J36:J49)</f>
        <v>61.297000000000004</v>
      </c>
    </row>
    <row r="50" spans="1:16" s="7" customFormat="1" ht="13.5" customHeight="1">
      <c r="A50" s="36" t="s">
        <v>15</v>
      </c>
      <c r="B50" s="43">
        <v>1.52</v>
      </c>
      <c r="C50" s="48">
        <v>8.124</v>
      </c>
      <c r="D50" s="43">
        <v>1.384</v>
      </c>
      <c r="E50" s="48">
        <v>8.133</v>
      </c>
      <c r="F50" s="43">
        <v>1.4</v>
      </c>
      <c r="G50" s="48">
        <v>8.4</v>
      </c>
      <c r="H50" s="43">
        <v>1.44</v>
      </c>
      <c r="I50" s="48">
        <f>SUM(H46:H50)</f>
        <v>8.21</v>
      </c>
      <c r="J50" s="43">
        <v>1.526</v>
      </c>
      <c r="K50" s="48">
        <f>SUM(J46:J50)</f>
        <v>8.354000000000001</v>
      </c>
      <c r="L50" s="43">
        <f t="shared" si="9"/>
        <v>60.076</v>
      </c>
      <c r="M50" s="43">
        <f t="shared" si="6"/>
        <v>60.00299999999999</v>
      </c>
      <c r="N50" s="43">
        <f t="shared" si="7"/>
        <v>60.199999999999996</v>
      </c>
      <c r="O50" s="43">
        <f t="shared" si="8"/>
        <v>61.36000000000001</v>
      </c>
      <c r="P50" s="43">
        <v>62.8</v>
      </c>
    </row>
    <row r="51" spans="1:16" s="7" customFormat="1" ht="13.5" customHeight="1">
      <c r="A51" s="9" t="s">
        <v>16</v>
      </c>
      <c r="B51" s="25">
        <v>1.344</v>
      </c>
      <c r="C51" s="20"/>
      <c r="D51" s="25">
        <v>1.344</v>
      </c>
      <c r="E51" s="20"/>
      <c r="F51" s="25">
        <v>1.3</v>
      </c>
      <c r="G51" s="20"/>
      <c r="H51" s="25">
        <v>1.354</v>
      </c>
      <c r="I51" s="20"/>
      <c r="J51" s="25">
        <v>1.386</v>
      </c>
      <c r="K51" s="20"/>
      <c r="L51" s="22">
        <f t="shared" si="9"/>
        <v>61.42</v>
      </c>
      <c r="M51" s="22">
        <f t="shared" si="6"/>
        <v>61.346999999999994</v>
      </c>
      <c r="N51" s="22">
        <f t="shared" si="7"/>
        <v>61.49999999999999</v>
      </c>
      <c r="O51" s="22">
        <f t="shared" si="8"/>
        <v>62.714000000000006</v>
      </c>
      <c r="P51" s="22">
        <f>SUM(J36:J51)</f>
        <v>64.209</v>
      </c>
    </row>
    <row r="52" spans="1:16" s="7" customFormat="1" ht="13.5" customHeight="1">
      <c r="A52" s="39" t="s">
        <v>17</v>
      </c>
      <c r="B52" s="45">
        <v>1.259</v>
      </c>
      <c r="C52" s="47"/>
      <c r="D52" s="45">
        <v>1.402</v>
      </c>
      <c r="E52" s="47"/>
      <c r="F52" s="45">
        <v>1.3</v>
      </c>
      <c r="G52" s="47"/>
      <c r="H52" s="45">
        <v>1.278</v>
      </c>
      <c r="I52" s="47"/>
      <c r="J52" s="45">
        <v>1.342</v>
      </c>
      <c r="K52" s="47"/>
      <c r="L52" s="45">
        <f t="shared" si="9"/>
        <v>62.679</v>
      </c>
      <c r="M52" s="45">
        <f t="shared" si="6"/>
        <v>62.748999999999995</v>
      </c>
      <c r="N52" s="45">
        <f t="shared" si="7"/>
        <v>62.79999999999999</v>
      </c>
      <c r="O52" s="45">
        <f t="shared" si="8"/>
        <v>63.992000000000004</v>
      </c>
      <c r="P52" s="45">
        <f>SUM(J36:J52)</f>
        <v>65.551</v>
      </c>
    </row>
    <row r="53" spans="1:16" s="7" customFormat="1" ht="13.5" customHeight="1">
      <c r="A53" s="9" t="s">
        <v>18</v>
      </c>
      <c r="B53" s="22">
        <v>1.114</v>
      </c>
      <c r="C53" s="20"/>
      <c r="D53" s="22">
        <v>1.07</v>
      </c>
      <c r="E53" s="20"/>
      <c r="F53" s="22">
        <v>1.1</v>
      </c>
      <c r="G53" s="20"/>
      <c r="H53" s="22">
        <v>1.061</v>
      </c>
      <c r="I53" s="20"/>
      <c r="J53" s="22">
        <v>1.281</v>
      </c>
      <c r="K53" s="20"/>
      <c r="L53" s="22">
        <f t="shared" si="9"/>
        <v>63.793</v>
      </c>
      <c r="M53" s="22">
        <f t="shared" si="6"/>
        <v>63.818999999999996</v>
      </c>
      <c r="N53" s="22">
        <f t="shared" si="7"/>
        <v>63.89999999999999</v>
      </c>
      <c r="O53" s="22">
        <f t="shared" si="8"/>
        <v>65.053</v>
      </c>
      <c r="P53" s="22">
        <f>SUM(J36:J53)</f>
        <v>66.83200000000001</v>
      </c>
    </row>
    <row r="54" spans="1:16" s="7" customFormat="1" ht="13.5" customHeight="1">
      <c r="A54" s="39" t="s">
        <v>19</v>
      </c>
      <c r="B54" s="45">
        <v>1.047</v>
      </c>
      <c r="C54" s="47"/>
      <c r="D54" s="45">
        <v>1.141</v>
      </c>
      <c r="E54" s="47"/>
      <c r="F54" s="45">
        <v>1.1</v>
      </c>
      <c r="G54" s="47"/>
      <c r="H54" s="45">
        <v>1.02</v>
      </c>
      <c r="I54" s="47"/>
      <c r="J54" s="45">
        <v>1.022</v>
      </c>
      <c r="K54" s="47"/>
      <c r="L54" s="45">
        <f t="shared" si="9"/>
        <v>64.84</v>
      </c>
      <c r="M54" s="45">
        <f t="shared" si="6"/>
        <v>64.96</v>
      </c>
      <c r="N54" s="45">
        <f t="shared" si="7"/>
        <v>64.99999999999999</v>
      </c>
      <c r="O54" s="45">
        <f t="shared" si="8"/>
        <v>66.073</v>
      </c>
      <c r="P54" s="45">
        <f>SUM(J36:J54)</f>
        <v>67.85400000000001</v>
      </c>
    </row>
    <row r="55" spans="1:16" s="7" customFormat="1" ht="13.5" customHeight="1">
      <c r="A55" s="16" t="s">
        <v>20</v>
      </c>
      <c r="B55" s="23">
        <v>0.983</v>
      </c>
      <c r="C55" s="26">
        <v>5.746999999999999</v>
      </c>
      <c r="D55" s="23">
        <v>1.132</v>
      </c>
      <c r="E55" s="26">
        <v>6.0889999999999995</v>
      </c>
      <c r="F55" s="23">
        <v>0.9</v>
      </c>
      <c r="G55" s="26">
        <v>5.700000000000001</v>
      </c>
      <c r="H55" s="23">
        <v>1.183</v>
      </c>
      <c r="I55" s="26">
        <f>SUM(H51:H55)</f>
        <v>5.896</v>
      </c>
      <c r="J55" s="23">
        <v>1.004</v>
      </c>
      <c r="K55" s="26">
        <f>SUM(J51:J55)</f>
        <v>6.035</v>
      </c>
      <c r="L55" s="23">
        <f t="shared" si="9"/>
        <v>65.82300000000001</v>
      </c>
      <c r="M55" s="23">
        <f t="shared" si="6"/>
        <v>66.092</v>
      </c>
      <c r="N55" s="23">
        <f t="shared" si="7"/>
        <v>65.89999999999999</v>
      </c>
      <c r="O55" s="23">
        <f t="shared" si="8"/>
        <v>67.256</v>
      </c>
      <c r="P55" s="23">
        <f>SUM(J36:J55)</f>
        <v>68.85800000000002</v>
      </c>
    </row>
    <row r="56" spans="1:16" s="7" customFormat="1" ht="13.5" customHeight="1">
      <c r="A56" s="36" t="s">
        <v>21</v>
      </c>
      <c r="B56" s="43">
        <v>34.207</v>
      </c>
      <c r="C56" s="43">
        <v>34.2</v>
      </c>
      <c r="D56" s="43">
        <v>33.9</v>
      </c>
      <c r="E56" s="43">
        <v>33.9</v>
      </c>
      <c r="F56" s="43">
        <v>34.1</v>
      </c>
      <c r="G56" s="43">
        <v>34.1</v>
      </c>
      <c r="H56" s="43">
        <v>32.743</v>
      </c>
      <c r="I56" s="43">
        <v>32.7</v>
      </c>
      <c r="J56" s="43">
        <v>31.1</v>
      </c>
      <c r="K56" s="43">
        <v>31.1</v>
      </c>
      <c r="L56" s="43">
        <f>L55+B56</f>
        <v>100.03</v>
      </c>
      <c r="M56" s="43">
        <f>SUM(M55+D56)</f>
        <v>99.99199999999999</v>
      </c>
      <c r="N56" s="43">
        <f>SUM(N55+F56)</f>
        <v>100</v>
      </c>
      <c r="O56" s="43">
        <f>SUM(O55+H56)</f>
        <v>99.999</v>
      </c>
      <c r="P56" s="43">
        <f>SUM(P55+J56)</f>
        <v>99.95800000000003</v>
      </c>
    </row>
    <row r="57" spans="1:16" s="7" customFormat="1" ht="13.5" customHeight="1">
      <c r="A57" s="32"/>
      <c r="B57" s="31"/>
      <c r="C57" s="31"/>
      <c r="D57" s="31"/>
      <c r="E57" s="31"/>
      <c r="F57" s="31"/>
      <c r="G57" s="31"/>
      <c r="H57" s="31"/>
      <c r="I57" s="31"/>
      <c r="J57" s="31"/>
      <c r="K57" s="31"/>
      <c r="L57" s="31"/>
      <c r="M57" s="31"/>
      <c r="N57" s="31"/>
      <c r="O57" s="31"/>
      <c r="P57" s="31"/>
    </row>
    <row r="58" spans="1:16" s="7" customFormat="1" ht="13.5" customHeight="1">
      <c r="A58" s="72" t="s">
        <v>31</v>
      </c>
      <c r="B58" s="72"/>
      <c r="C58" s="72"/>
      <c r="D58" s="72"/>
      <c r="E58" s="72"/>
      <c r="F58" s="72"/>
      <c r="G58" s="72"/>
      <c r="H58" s="72"/>
      <c r="I58" s="72"/>
      <c r="J58" s="72"/>
      <c r="K58" s="72"/>
      <c r="L58" s="72"/>
      <c r="M58" s="72"/>
      <c r="N58" s="72"/>
      <c r="O58" s="72"/>
      <c r="P58" s="72"/>
    </row>
    <row r="59" spans="1:16" s="7" customFormat="1" ht="13.5" customHeight="1">
      <c r="A59" s="72"/>
      <c r="B59" s="72"/>
      <c r="C59" s="72"/>
      <c r="D59" s="72"/>
      <c r="E59" s="72"/>
      <c r="F59" s="72"/>
      <c r="G59" s="72"/>
      <c r="H59" s="72"/>
      <c r="I59" s="72"/>
      <c r="J59" s="72"/>
      <c r="K59" s="72"/>
      <c r="L59" s="72"/>
      <c r="M59" s="72"/>
      <c r="N59" s="72"/>
      <c r="O59" s="72"/>
      <c r="P59" s="72"/>
    </row>
    <row r="60" spans="1:16" ht="12.75" customHeight="1">
      <c r="A60" s="72"/>
      <c r="B60" s="72"/>
      <c r="C60" s="72"/>
      <c r="D60" s="72"/>
      <c r="E60" s="72"/>
      <c r="F60" s="72"/>
      <c r="G60" s="72"/>
      <c r="H60" s="72"/>
      <c r="I60" s="72"/>
      <c r="J60" s="72"/>
      <c r="K60" s="72"/>
      <c r="L60" s="72"/>
      <c r="M60" s="72"/>
      <c r="N60" s="72"/>
      <c r="O60" s="72"/>
      <c r="P60" s="72"/>
    </row>
    <row r="61" spans="4:16" ht="9" customHeight="1" hidden="1">
      <c r="D61" s="1"/>
      <c r="F61" s="1"/>
      <c r="I61" s="1"/>
      <c r="K61" s="2"/>
      <c r="P61" s="1"/>
    </row>
    <row r="62" spans="1:16" ht="15" customHeight="1" hidden="1">
      <c r="A62" s="3"/>
      <c r="D62" s="1"/>
      <c r="F62" s="1"/>
      <c r="I62" s="1"/>
      <c r="K62" s="2"/>
      <c r="O62" s="4"/>
      <c r="P62" s="5"/>
    </row>
    <row r="63" spans="4:11" ht="9" customHeight="1" hidden="1">
      <c r="D63" s="1"/>
      <c r="F63" s="1"/>
      <c r="I63" s="1"/>
      <c r="K63" s="2"/>
    </row>
    <row r="64" spans="4:11" ht="9" customHeight="1" hidden="1">
      <c r="D64" s="1"/>
      <c r="I64" s="1"/>
      <c r="K64" s="2"/>
    </row>
    <row r="65" spans="9:11" ht="9" customHeight="1" hidden="1">
      <c r="I65" s="1"/>
      <c r="K65" s="2"/>
    </row>
    <row r="66" ht="9" customHeight="1" hidden="1"/>
  </sheetData>
  <sheetProtection/>
  <mergeCells count="7">
    <mergeCell ref="A58:P60"/>
    <mergeCell ref="A1:P1"/>
    <mergeCell ref="J9:N9"/>
    <mergeCell ref="B9:H9"/>
    <mergeCell ref="B10:C10"/>
    <mergeCell ref="B34:K34"/>
    <mergeCell ref="L34:P34"/>
  </mergeCells>
  <printOptions horizontalCentered="1" verticalCentered="1"/>
  <pageMargins left="0.287401575" right="0.275590551181102" top="0.75" bottom="0.520472440945" header="0.25" footer="0.25"/>
  <pageSetup horizontalDpi="600" verticalDpi="600" orientation="portrait" scale="60" r:id="rId1"/>
  <headerFooter alignWithMargins="0">
    <oddFooter>&amp;C&amp;"Serifa Std 45 Light,Regular"© 2021 College Board. College Board, Advanced Placement, AP, AP Central, and the acorn logo are registered trademarks of College Board.</oddFooter>
  </headerFooter>
  <ignoredErrors>
    <ignoredError sqref="P37:P41 P43:P4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Pinto, Amanda Cheylynne</cp:lastModifiedBy>
  <cp:lastPrinted>2021-06-28T17:06:53Z</cp:lastPrinted>
  <dcterms:created xsi:type="dcterms:W3CDTF">1999-07-29T12:56:39Z</dcterms:created>
  <dcterms:modified xsi:type="dcterms:W3CDTF">2021-10-06T11:25:50Z</dcterms:modified>
  <cp:category/>
  <cp:version/>
  <cp:contentType/>
  <cp:contentStatus/>
</cp:coreProperties>
</file>