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<sst xmlns="http://schemas.openxmlformats.org/spreadsheetml/2006/main" count="62" uniqueCount="51">
  <si>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</si>
  <si>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</si>
  <si>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</si>
  <si>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</si>
  <si>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</si>
  <si>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</si>
  <si>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</si>
  <si>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</si>
  <si>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</si>
  <si>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</si>
  <si>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</si>
  <si>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</si>
  <si>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</si>
  <si>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</si>
  <si>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</si>
  <si>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</si>
  <si>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</si>
  <si>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</si>
  <si>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</si>
  <si>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</si>
  <si>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</si>
  <si>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</si>
  <si>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</si>
  <si>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</si>
  <si>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</si>
  <si>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</si>
  <si>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</si>
  <si>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</si>
  <si>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</si>
  <si>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</si>
  <si>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</si>
  <si>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</si>
  <si>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</si>
  <si>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</si>
  <si>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</si>
  <si>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</si>
  <si>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</si>
  <si>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Human Geography</t>
  </si>
  <si>
    <t xml:space="preserve">    Studio-3-D Design</t>
  </si>
  <si>
    <t>World History</t>
  </si>
  <si>
    <t>Computer Science A</t>
  </si>
  <si>
    <t>Computer Science AB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</si>
  <si>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</si>
  <si>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</si>
  <si>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</si>
  <si>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</si>
  <si>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</si>
  <si>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</si>
  <si>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</si>
  <si>
    <t xml:space="preserve">   *Latin</t>
  </si>
  <si>
    <t>* In 2013 the Latin Vergil Exam was revised and renamed to Latin.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</si>
</sst>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172" fontId="12" fillId="0" borderId="0" xfId="0" applyFont="1" applyBorder="1" applyAlignment="1" quotePrefix="1">
      <alignment horizontal="left"/>
    </xf>
    <xf numFmtId="2" fontId="12" fillId="0" borderId="0" xfId="0" applyNumberFormat="1" applyFont="1" applyBorder="1" applyAlignment="1">
      <alignment/>
    </xf>
    <xf numFmtId="172" fontId="0" fillId="0" borderId="0" xfId="0" applyBorder="1" applyAlignment="1">
      <alignment/>
    </xf>
    <xf numFmtId="172" fontId="10" fillId="0" borderId="0" xfId="0" applyFont="1" applyBorder="1" applyAlignment="1">
      <alignment horizontal="center"/>
    </xf>
    <xf numFmtId="172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T89"/>
  <sheetViews>
    <sheetView showGridLines="0" tabSelected="1" zoomScale="90" zoomScaleNormal="90" workbookViewId="0" topLeftCell="A1">
      <selection activeCell="B89" sqref="B89"/>
    </sheetView>
  </sheetViews>
  <sheetFormatPr defaultColWidth="9.75" defaultRowHeight="8.25"/>
  <cols>
    <col min="1" max="1" width="37.75" style="1" customWidth="1"/>
    <col min="2" max="2" width="13.75" style="2" customWidth="1"/>
    <col min="3" max="3" width="9.75" style="2" customWidth="1"/>
    <col min="4" max="4" width="13.75" style="2" customWidth="1"/>
    <col min="5" max="5" width="9.75" style="2" customWidth="1"/>
    <col min="6" max="6" width="13.5" style="2" customWidth="1"/>
    <col min="7" max="7" width="9.75" style="2" customWidth="1"/>
    <col min="8" max="8" width="13.5" style="2" customWidth="1"/>
    <col min="9" max="9" width="12" style="2" bestFit="1" customWidth="1"/>
    <col min="10" max="10" width="13.5" style="2" customWidth="1"/>
    <col min="11" max="11" width="12" style="2" bestFit="1" customWidth="1"/>
    <col min="12" max="12" width="13.5" style="2" customWidth="1"/>
    <col min="13" max="13" width="12" style="2" bestFit="1" customWidth="1"/>
    <col min="14" max="14" width="13.5" style="2" customWidth="1"/>
    <col min="15" max="15" width="12" style="2" bestFit="1" customWidth="1"/>
    <col min="16" max="16" width="13.5" style="2" customWidth="1"/>
    <col min="17" max="17" width="12" style="2" bestFit="1" customWidth="1"/>
    <col min="18" max="18" width="13.5" style="2" customWidth="1"/>
    <col min="19" max="19" width="12" style="2" bestFit="1" customWidth="1"/>
    <col min="20" max="20" width="13.5" style="2" customWidth="1"/>
    <col min="21" max="16384" width="9.75" style="1" customWidth="1"/>
  </cols>
  <sheetData>
    <row r="2" ht="42" customHeight="1"/>
    <row r="3" ht="36.75" customHeight="1"/>
    <row r="4" spans="1:18" s="14" customFormat="1" ht="20.25">
      <c r="A4" s="13" t="s">
        <v>46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  <c r="N5" s="1"/>
      <c r="O5" s="1"/>
      <c r="P5" s="1"/>
      <c r="Q5" s="1"/>
      <c r="R5" s="1"/>
      <c r="S5" s="1"/>
      <c r="T5" s="1"/>
    </row>
    <row r="6" ht="23.25" customHeight="1"/>
    <row r="7" spans="2:20" s="3" customFormat="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14.25" customHeight="1">
      <c r="A8" s="5" t="s">
        <v>0</v>
      </c>
      <c r="B8" s="4">
        <v>2004</v>
      </c>
      <c r="C8" s="6" t="s">
        <v>1</v>
      </c>
      <c r="D8" s="4">
        <v>2005</v>
      </c>
      <c r="E8" s="6" t="s">
        <v>1</v>
      </c>
      <c r="F8" s="4">
        <v>2006</v>
      </c>
      <c r="G8" s="6" t="s">
        <v>1</v>
      </c>
      <c r="H8" s="4">
        <v>2007</v>
      </c>
      <c r="I8" s="6" t="s">
        <v>1</v>
      </c>
      <c r="J8" s="4">
        <v>2008</v>
      </c>
      <c r="K8" s="6" t="s">
        <v>1</v>
      </c>
      <c r="L8" s="4">
        <v>2009</v>
      </c>
      <c r="M8" s="6" t="s">
        <v>1</v>
      </c>
      <c r="N8" s="4">
        <v>2010</v>
      </c>
      <c r="O8" s="6" t="s">
        <v>1</v>
      </c>
      <c r="P8" s="4">
        <v>2011</v>
      </c>
      <c r="Q8" s="6" t="s">
        <v>1</v>
      </c>
      <c r="R8" s="4">
        <v>2012</v>
      </c>
      <c r="S8" s="6" t="s">
        <v>1</v>
      </c>
      <c r="T8" s="4">
        <v>2013</v>
      </c>
    </row>
    <row r="9" spans="1:20" s="3" customFormat="1" ht="12.75" customHeight="1">
      <c r="A9" s="7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3" customFormat="1" ht="12.75" customHeight="1">
      <c r="A10" s="7" t="s">
        <v>3</v>
      </c>
      <c r="B10" s="8">
        <v>1056</v>
      </c>
      <c r="C10" s="9">
        <f>SUM(D10-B10)/(B10)</f>
        <v>0.16477272727272727</v>
      </c>
      <c r="D10" s="8">
        <v>1230</v>
      </c>
      <c r="E10" s="9">
        <f>SUM(F10-D10)/(D10)</f>
        <v>0.10894308943089431</v>
      </c>
      <c r="F10" s="8">
        <v>1364</v>
      </c>
      <c r="G10" s="9">
        <f>SUM(H10-F10)/(F10)</f>
        <v>0.02932551319648094</v>
      </c>
      <c r="H10" s="8">
        <v>1404</v>
      </c>
      <c r="I10" s="9">
        <f>SUM(J10-H10)/(H10)</f>
        <v>0.1574074074074074</v>
      </c>
      <c r="J10" s="8">
        <v>1625</v>
      </c>
      <c r="K10" s="9">
        <f>SUM(L10-J10)/(J10)</f>
        <v>0.040615384615384616</v>
      </c>
      <c r="L10" s="8">
        <v>1691</v>
      </c>
      <c r="M10" s="9">
        <f>SUM(N10-L10)/(L10)</f>
        <v>0.07451212300413956</v>
      </c>
      <c r="N10" s="8">
        <v>1817</v>
      </c>
      <c r="O10" s="9">
        <f>SUM(P10-N10)/(N10)</f>
        <v>0.008805723720418272</v>
      </c>
      <c r="P10" s="8">
        <v>1833</v>
      </c>
      <c r="Q10" s="9">
        <f>SUM(R10-P10)/(P10)</f>
        <v>0.04800872885979269</v>
      </c>
      <c r="R10" s="8">
        <v>1921</v>
      </c>
      <c r="S10" s="9">
        <f>SUM(T10-R10)/(R10)</f>
        <v>-0.004685059864653826</v>
      </c>
      <c r="T10" s="8">
        <v>1912</v>
      </c>
    </row>
    <row r="11" spans="1:20" s="3" customFormat="1" ht="12.75" customHeight="1">
      <c r="A11" s="7" t="s">
        <v>4</v>
      </c>
      <c r="B11" s="8">
        <v>2586</v>
      </c>
      <c r="C11" s="9">
        <f>SUM(D11-B11)/(B11)</f>
        <v>0.048337200309358085</v>
      </c>
      <c r="D11" s="8">
        <v>2711</v>
      </c>
      <c r="E11" s="9">
        <f>SUM(F11-D11)/(D11)</f>
        <v>0.01770564367392106</v>
      </c>
      <c r="F11" s="8">
        <v>2759</v>
      </c>
      <c r="G11" s="9">
        <f>SUM(H11-F11)/(F11)</f>
        <v>0.07792678506705328</v>
      </c>
      <c r="H11" s="8">
        <v>2974</v>
      </c>
      <c r="I11" s="9">
        <f>SUM(J11-H11)/(H11)</f>
        <v>0.008069939475453935</v>
      </c>
      <c r="J11" s="8">
        <v>2998</v>
      </c>
      <c r="K11" s="9">
        <f>SUM(L11-J11)/(J11)</f>
        <v>0.05203468979319546</v>
      </c>
      <c r="L11" s="8">
        <v>3154</v>
      </c>
      <c r="M11" s="9">
        <f>SUM(N11-L11)/(L11)</f>
        <v>0.0063411540900443885</v>
      </c>
      <c r="N11" s="8">
        <v>3174</v>
      </c>
      <c r="O11" s="9">
        <f>SUM(P11-N11)/(N11)</f>
        <v>0.048519218651543794</v>
      </c>
      <c r="P11" s="8">
        <v>3328</v>
      </c>
      <c r="Q11" s="9">
        <f>SUM(R11-P11)/(P11)</f>
        <v>0.012319711538461538</v>
      </c>
      <c r="R11" s="8">
        <v>3369</v>
      </c>
      <c r="S11" s="9">
        <f>SUM(T11-R11)/(R11)</f>
        <v>0.022855446720094985</v>
      </c>
      <c r="T11" s="8">
        <v>3446</v>
      </c>
    </row>
    <row r="12" spans="1:20" s="3" customFormat="1" ht="12.75" customHeight="1">
      <c r="A12" s="7" t="s">
        <v>48</v>
      </c>
      <c r="B12" s="8">
        <v>1981</v>
      </c>
      <c r="C12" s="9">
        <f>SUM(D12-B12)/(B12)</f>
        <v>0.11256940938919738</v>
      </c>
      <c r="D12" s="8">
        <v>2204</v>
      </c>
      <c r="E12" s="9">
        <f>SUM(F12-D12)/(D12)</f>
        <v>0.13203266787658802</v>
      </c>
      <c r="F12" s="8">
        <v>2495</v>
      </c>
      <c r="G12" s="9">
        <f>SUM(H12-F12)/(F12)</f>
        <v>0.07535070140280561</v>
      </c>
      <c r="H12" s="8">
        <v>2683</v>
      </c>
      <c r="I12" s="9">
        <f>SUM(J12-H12)/(H12)</f>
        <v>0.0726798360044726</v>
      </c>
      <c r="J12" s="8">
        <v>2878</v>
      </c>
      <c r="K12" s="9">
        <f>SUM(L12-J12)/(J12)</f>
        <v>0.08130646282140375</v>
      </c>
      <c r="L12" s="8">
        <v>3112</v>
      </c>
      <c r="M12" s="9">
        <f>SUM(N12-L12)/(L12)</f>
        <v>0.08451156812339332</v>
      </c>
      <c r="N12" s="8">
        <v>3375</v>
      </c>
      <c r="O12" s="9">
        <f>SUM(P12-N12)/(N12)</f>
        <v>0.052148148148148145</v>
      </c>
      <c r="P12" s="8">
        <v>3551</v>
      </c>
      <c r="Q12" s="9">
        <f>SUM(R12-P12)/(P12)</f>
        <v>0.04843705998310335</v>
      </c>
      <c r="R12" s="8">
        <v>3723</v>
      </c>
      <c r="S12" s="9">
        <f>SUM(T12-R12)/(R12)</f>
        <v>0.05372011818426001</v>
      </c>
      <c r="T12" s="8">
        <v>3923</v>
      </c>
    </row>
    <row r="13" spans="1:20" s="3" customFormat="1" ht="12.75" customHeight="1">
      <c r="A13" s="7" t="s">
        <v>38</v>
      </c>
      <c r="B13" s="8">
        <v>746</v>
      </c>
      <c r="C13" s="9">
        <f>SUM(D13-B13)/(B13)</f>
        <v>0.04691689008042895</v>
      </c>
      <c r="D13" s="8">
        <v>781</v>
      </c>
      <c r="E13" s="9">
        <f>SUM(F13-D13)/(D13)</f>
        <v>0.04481434058898848</v>
      </c>
      <c r="F13" s="8">
        <v>816</v>
      </c>
      <c r="G13" s="9">
        <f>SUM(H13-F13)/(F13)</f>
        <v>0.0392156862745098</v>
      </c>
      <c r="H13" s="8">
        <v>848</v>
      </c>
      <c r="I13" s="9">
        <f>SUM(J13-H13)/(H13)</f>
        <v>0.01061320754716981</v>
      </c>
      <c r="J13" s="8">
        <v>857</v>
      </c>
      <c r="K13" s="9">
        <f>SUM(L13-J13)/(J13)</f>
        <v>0.11085180863477247</v>
      </c>
      <c r="L13" s="8">
        <v>952</v>
      </c>
      <c r="M13" s="9">
        <f>SUM(N13-L13)/(L13)</f>
        <v>0.07983193277310924</v>
      </c>
      <c r="N13" s="8">
        <v>1028</v>
      </c>
      <c r="O13" s="9">
        <f>SUM(P13-N13)/(N13)</f>
        <v>0.09727626459143969</v>
      </c>
      <c r="P13" s="8">
        <v>1128</v>
      </c>
      <c r="Q13" s="9">
        <f>SUM(R13-P13)/(P13)</f>
        <v>0.10372340425531915</v>
      </c>
      <c r="R13" s="8">
        <v>1245</v>
      </c>
      <c r="S13" s="9">
        <f>SUM(T13-R13)/(R13)</f>
        <v>0.07951807228915662</v>
      </c>
      <c r="T13" s="8">
        <v>1344</v>
      </c>
    </row>
    <row r="14" spans="1:20" s="3" customFormat="1" ht="10.5" customHeight="1">
      <c r="A14" s="4"/>
      <c r="B14" s="8"/>
      <c r="C14" s="4"/>
      <c r="D14" s="8"/>
      <c r="E14" s="4"/>
      <c r="F14" s="8"/>
      <c r="G14" s="4"/>
      <c r="H14" s="8"/>
      <c r="I14" s="4"/>
      <c r="J14" s="8"/>
      <c r="K14" s="4"/>
      <c r="L14" s="8"/>
      <c r="M14" s="4"/>
      <c r="N14" s="8"/>
      <c r="O14" s="4"/>
      <c r="P14" s="8"/>
      <c r="Q14" s="4"/>
      <c r="R14" s="8"/>
      <c r="S14" s="4"/>
      <c r="T14" s="8"/>
    </row>
    <row r="15" spans="1:20" s="3" customFormat="1" ht="12.75" customHeight="1">
      <c r="A15" s="7" t="s">
        <v>5</v>
      </c>
      <c r="B15" s="8">
        <v>7307</v>
      </c>
      <c r="C15" s="9">
        <f>SUM(D15-B15)/(B15)</f>
        <v>0.05747912960175174</v>
      </c>
      <c r="D15" s="8">
        <v>7727</v>
      </c>
      <c r="E15" s="9">
        <f>SUM(F15-D15)/(D15)</f>
        <v>0.04969587161899832</v>
      </c>
      <c r="F15" s="8">
        <v>8111</v>
      </c>
      <c r="G15" s="9">
        <f>SUM(H15-F15)/(F15)</f>
        <v>0.04623351004808285</v>
      </c>
      <c r="H15" s="8">
        <v>8486</v>
      </c>
      <c r="I15" s="9">
        <f>SUM(J15-H15)/(H15)</f>
        <v>0.04442611359886872</v>
      </c>
      <c r="J15" s="8">
        <v>8863</v>
      </c>
      <c r="K15" s="9">
        <f>SUM(L15-J15)/(J15)</f>
        <v>0.03283312648087555</v>
      </c>
      <c r="L15" s="8">
        <v>9154</v>
      </c>
      <c r="M15" s="9">
        <f>SUM(N15-L15)/(L15)</f>
        <v>0.03036923749180686</v>
      </c>
      <c r="N15" s="8">
        <v>9432</v>
      </c>
      <c r="O15" s="9">
        <f>SUM(P15-N15)/(N15)</f>
        <v>0.03922815945716709</v>
      </c>
      <c r="P15" s="8">
        <v>9802</v>
      </c>
      <c r="Q15" s="9">
        <f>SUM(R15-P15)/(P15)</f>
        <v>0.020812079167516834</v>
      </c>
      <c r="R15" s="8">
        <v>10006</v>
      </c>
      <c r="S15" s="9">
        <f>SUM(T15-R15)/(R15)</f>
        <v>0.015490705576654008</v>
      </c>
      <c r="T15" s="8">
        <v>10161</v>
      </c>
    </row>
    <row r="16" spans="1:20" s="3" customFormat="1" ht="10.5" customHeight="1">
      <c r="A16" s="7"/>
      <c r="B16" s="8"/>
      <c r="C16" s="4"/>
      <c r="D16" s="8"/>
      <c r="E16" s="4"/>
      <c r="F16" s="8"/>
      <c r="G16" s="4"/>
      <c r="H16" s="8"/>
      <c r="I16" s="4"/>
      <c r="J16" s="8"/>
      <c r="K16" s="4"/>
      <c r="L16" s="8"/>
      <c r="M16" s="4"/>
      <c r="N16" s="8"/>
      <c r="O16" s="4"/>
      <c r="P16" s="8"/>
      <c r="Q16" s="4"/>
      <c r="R16" s="8"/>
      <c r="S16" s="4"/>
      <c r="T16" s="8"/>
    </row>
    <row r="17" spans="1:20" s="3" customFormat="1" ht="12.75" customHeight="1">
      <c r="A17" s="10" t="s">
        <v>6</v>
      </c>
      <c r="B17" s="8"/>
      <c r="C17" s="4"/>
      <c r="D17" s="8"/>
      <c r="E17" s="4"/>
      <c r="F17" s="8"/>
      <c r="G17" s="4"/>
      <c r="H17" s="8"/>
      <c r="I17" s="4"/>
      <c r="J17" s="8"/>
      <c r="K17" s="4"/>
      <c r="L17" s="8"/>
      <c r="M17" s="4"/>
      <c r="N17" s="8"/>
      <c r="O17" s="4"/>
      <c r="P17" s="8"/>
      <c r="Q17" s="4"/>
      <c r="R17" s="8"/>
      <c r="S17" s="4"/>
      <c r="T17" s="8"/>
    </row>
    <row r="18" spans="1:20" s="3" customFormat="1" ht="12.75" customHeight="1">
      <c r="A18" s="7" t="s">
        <v>7</v>
      </c>
      <c r="B18" s="8">
        <v>10865</v>
      </c>
      <c r="C18" s="9">
        <f>SUM(D18-B18)/(B18)</f>
        <v>0.02926829268292683</v>
      </c>
      <c r="D18" s="8">
        <v>11183</v>
      </c>
      <c r="E18" s="9">
        <f>SUM(F18-D18)/(D18)</f>
        <v>0.03067155503889833</v>
      </c>
      <c r="F18" s="8">
        <v>11526</v>
      </c>
      <c r="G18" s="9">
        <f>SUM(H18-F18)/(F18)</f>
        <v>0.025420787784140204</v>
      </c>
      <c r="H18" s="8">
        <v>11819</v>
      </c>
      <c r="I18" s="9">
        <f>SUM(J18-H18)/(H18)</f>
        <v>0.02944411540739487</v>
      </c>
      <c r="J18" s="8">
        <v>12167</v>
      </c>
      <c r="K18" s="9">
        <f>SUM(L18-J18)/(J18)</f>
        <v>0.02104051943782362</v>
      </c>
      <c r="L18" s="8">
        <v>12423</v>
      </c>
      <c r="M18" s="9">
        <f>SUM(N18-L18)/(L18)</f>
        <v>0.025356194156000968</v>
      </c>
      <c r="N18" s="8">
        <v>12738</v>
      </c>
      <c r="O18" s="9">
        <f>SUM(P18-N18)/(N18)</f>
        <v>0.0209609043805935</v>
      </c>
      <c r="P18" s="8">
        <v>13005</v>
      </c>
      <c r="Q18" s="9">
        <f>SUM(R18-P18)/(P18)</f>
        <v>0.026758938869665513</v>
      </c>
      <c r="R18" s="8">
        <v>13353</v>
      </c>
      <c r="S18" s="9">
        <f>SUM(T18-R18)/(R18)</f>
        <v>0.015427244813899498</v>
      </c>
      <c r="T18" s="8">
        <v>13559</v>
      </c>
    </row>
    <row r="19" spans="1:20" s="3" customFormat="1" ht="12.75" customHeight="1">
      <c r="A19" s="7" t="s">
        <v>8</v>
      </c>
      <c r="B19" s="8">
        <v>3982</v>
      </c>
      <c r="C19" s="9">
        <f>SUM(D19-B19)/(B19)</f>
        <v>0.052486187845303865</v>
      </c>
      <c r="D19" s="8">
        <v>4191</v>
      </c>
      <c r="E19" s="9">
        <f>SUM(F19-D19)/(D19)</f>
        <v>0.04294917680744453</v>
      </c>
      <c r="F19" s="8">
        <v>4371</v>
      </c>
      <c r="G19" s="9">
        <f>SUM(H19-F19)/(F19)</f>
        <v>0.0688629604209563</v>
      </c>
      <c r="H19" s="8">
        <v>4672</v>
      </c>
      <c r="I19" s="9">
        <f>SUM(J19-H19)/(H19)</f>
        <v>0.046232876712328765</v>
      </c>
      <c r="J19" s="8">
        <v>4888</v>
      </c>
      <c r="K19" s="9">
        <f>SUM(L19-J19)/(J19)</f>
        <v>0.0398936170212766</v>
      </c>
      <c r="L19" s="8">
        <v>5083</v>
      </c>
      <c r="M19" s="9">
        <f>SUM(N19-L19)/(L19)</f>
        <v>0.0629549478654338</v>
      </c>
      <c r="N19" s="8">
        <v>5403</v>
      </c>
      <c r="O19" s="9">
        <f>SUM(P19-N19)/(N19)</f>
        <v>0.056635202665186006</v>
      </c>
      <c r="P19" s="8">
        <v>5709</v>
      </c>
      <c r="Q19" s="9">
        <f>SUM(R19-P19)/(P19)</f>
        <v>0.05500087581012437</v>
      </c>
      <c r="R19" s="8">
        <v>6023</v>
      </c>
      <c r="S19" s="9">
        <f>SUM(T19-R19)/(R19)</f>
        <v>0.06026896895234933</v>
      </c>
      <c r="T19" s="8">
        <v>6386</v>
      </c>
    </row>
    <row r="20" spans="1:20" s="3" customFormat="1" ht="10.5" customHeight="1">
      <c r="A20" s="7"/>
      <c r="B20" s="8"/>
      <c r="C20" s="4"/>
      <c r="D20" s="8"/>
      <c r="E20" s="4"/>
      <c r="F20" s="8"/>
      <c r="G20" s="4"/>
      <c r="H20" s="8"/>
      <c r="I20" s="4"/>
      <c r="J20" s="8"/>
      <c r="K20" s="4"/>
      <c r="L20" s="8"/>
      <c r="M20" s="4"/>
      <c r="N20" s="8"/>
      <c r="O20" s="4"/>
      <c r="P20" s="8"/>
      <c r="Q20" s="4"/>
      <c r="R20" s="8"/>
      <c r="S20" s="4"/>
      <c r="T20" s="8"/>
    </row>
    <row r="21" spans="1:20" s="3" customFormat="1" ht="12.75" customHeight="1">
      <c r="A21" s="7" t="s">
        <v>9</v>
      </c>
      <c r="B21" s="8">
        <v>5788</v>
      </c>
      <c r="C21" s="9">
        <f>SUM(D21-B21)/(B21)</f>
        <v>0.06254319281271596</v>
      </c>
      <c r="D21" s="8">
        <v>6150</v>
      </c>
      <c r="E21" s="9">
        <f>SUM(F21-D21)/(D21)</f>
        <v>0.055772357723577234</v>
      </c>
      <c r="F21" s="8">
        <v>6493</v>
      </c>
      <c r="G21" s="9">
        <f>SUM(H21-F21)/(F21)</f>
        <v>0.0643770214076698</v>
      </c>
      <c r="H21" s="8">
        <v>6911</v>
      </c>
      <c r="I21" s="9">
        <f>SUM(J21-H21)/(H21)</f>
        <v>0.025900737953986397</v>
      </c>
      <c r="J21" s="8">
        <v>7090</v>
      </c>
      <c r="K21" s="9">
        <f>SUM(L21-J21)/(J21)</f>
        <v>0.02059238363892807</v>
      </c>
      <c r="L21" s="8">
        <v>7236</v>
      </c>
      <c r="M21" s="9">
        <f>SUM(N21-L21)/(L21)</f>
        <v>0.038695411829740185</v>
      </c>
      <c r="N21" s="8">
        <v>7516</v>
      </c>
      <c r="O21" s="9">
        <f>SUM(P21-N21)/(N21)</f>
        <v>0.04483767961681746</v>
      </c>
      <c r="P21" s="8">
        <v>7853</v>
      </c>
      <c r="Q21" s="9">
        <f>SUM(R21-P21)/(P21)</f>
        <v>0.04915318986374634</v>
      </c>
      <c r="R21" s="8">
        <v>8239</v>
      </c>
      <c r="S21" s="9">
        <f>SUM(T21-R21)/(R21)</f>
        <v>0.024881660395679087</v>
      </c>
      <c r="T21" s="8">
        <v>8444</v>
      </c>
    </row>
    <row r="22" spans="1:20" s="3" customFormat="1" ht="10.5" customHeight="1">
      <c r="A22" s="4"/>
      <c r="B22" s="8"/>
      <c r="C22" s="4"/>
      <c r="D22" s="8"/>
      <c r="E22" s="4"/>
      <c r="F22" s="8"/>
      <c r="G22" s="4"/>
      <c r="H22" s="8"/>
      <c r="I22" s="4"/>
      <c r="J22" s="8"/>
      <c r="K22" s="4"/>
      <c r="L22" s="8"/>
      <c r="M22" s="4"/>
      <c r="N22" s="8"/>
      <c r="O22" s="4"/>
      <c r="P22" s="8"/>
      <c r="Q22" s="4"/>
      <c r="R22" s="8"/>
      <c r="S22" s="4"/>
      <c r="T22" s="8"/>
    </row>
    <row r="23" spans="1:20" s="3" customFormat="1" ht="12.75" customHeight="1">
      <c r="A23" s="4" t="s">
        <v>42</v>
      </c>
      <c r="B23" s="8"/>
      <c r="C23" s="4"/>
      <c r="D23" s="8"/>
      <c r="E23" s="4"/>
      <c r="F23" s="8"/>
      <c r="G23" s="4"/>
      <c r="H23" s="8">
        <v>433</v>
      </c>
      <c r="I23" s="9">
        <f>SUM(J23-H23)/(H23)</f>
        <v>0.7090069284064665</v>
      </c>
      <c r="J23" s="8">
        <v>740</v>
      </c>
      <c r="K23" s="9">
        <f>SUM(L23-J23)/(J23)</f>
        <v>0.12837837837837837</v>
      </c>
      <c r="L23" s="8">
        <v>835</v>
      </c>
      <c r="M23" s="9">
        <f>SUM(N23-L23)/(L23)</f>
        <v>0.22874251497005987</v>
      </c>
      <c r="N23" s="8">
        <v>1026</v>
      </c>
      <c r="O23" s="9">
        <f>SUM(P23-N23)/(N23)</f>
        <v>0.1705653021442495</v>
      </c>
      <c r="P23" s="8">
        <v>1201</v>
      </c>
      <c r="Q23" s="9">
        <f>SUM(R23-P23)/(P23)</f>
        <v>0.1115736885928393</v>
      </c>
      <c r="R23" s="8">
        <v>1335</v>
      </c>
      <c r="S23" s="9">
        <f>SUM(T23-R23)/(R23)</f>
        <v>0.09363295880149813</v>
      </c>
      <c r="T23" s="8">
        <v>1460</v>
      </c>
    </row>
    <row r="24" spans="1:20" s="3" customFormat="1" ht="10.5" customHeight="1">
      <c r="A24" s="4"/>
      <c r="B24" s="8"/>
      <c r="C24" s="4"/>
      <c r="D24" s="8"/>
      <c r="E24" s="4"/>
      <c r="F24" s="8"/>
      <c r="G24" s="4"/>
      <c r="H24" s="8"/>
      <c r="I24" s="4"/>
      <c r="J24" s="8"/>
      <c r="K24" s="4"/>
      <c r="L24" s="8"/>
      <c r="M24" s="4"/>
      <c r="N24" s="8"/>
      <c r="O24" s="4"/>
      <c r="P24" s="8"/>
      <c r="Q24" s="4"/>
      <c r="R24" s="8"/>
      <c r="S24" s="4"/>
      <c r="T24" s="8"/>
    </row>
    <row r="25" spans="1:20" s="3" customFormat="1" ht="12.75" customHeight="1">
      <c r="A25" s="7" t="s">
        <v>40</v>
      </c>
      <c r="B25" s="8">
        <v>2067</v>
      </c>
      <c r="C25" s="9">
        <f>SUM(D25-B25)/(B25)</f>
        <v>0.0343492985002419</v>
      </c>
      <c r="D25" s="8">
        <v>2138</v>
      </c>
      <c r="E25" s="9">
        <f>SUM(F25-D25)/(D25)</f>
        <v>-0.017305893358278764</v>
      </c>
      <c r="F25" s="8">
        <v>2101</v>
      </c>
      <c r="G25" s="9">
        <f>SUM(H25-F25)/(F25)</f>
        <v>-0.015706806282722512</v>
      </c>
      <c r="H25" s="8">
        <v>2068</v>
      </c>
      <c r="I25" s="9">
        <f>SUM(J25-H25)/(H25)</f>
        <v>0</v>
      </c>
      <c r="J25" s="8">
        <v>2068</v>
      </c>
      <c r="K25" s="9">
        <f>SUM(L25-J25)/(J25)</f>
        <v>0.04206963249516441</v>
      </c>
      <c r="L25" s="8">
        <v>2155</v>
      </c>
      <c r="M25" s="9">
        <f>SUM(N25-L25)/(L25)</f>
        <v>0.14013921113689096</v>
      </c>
      <c r="N25" s="8">
        <v>2457</v>
      </c>
      <c r="O25" s="9">
        <f>SUM(P25-N25)/(N25)</f>
        <v>0.08954008954008955</v>
      </c>
      <c r="P25" s="8">
        <v>2677</v>
      </c>
      <c r="Q25" s="9">
        <f>SUM(R25-P25)/(P25)</f>
        <v>0.11243929772132985</v>
      </c>
      <c r="R25" s="8">
        <v>2978</v>
      </c>
      <c r="S25" s="9">
        <f>SUM(T25-R25)/(R25)</f>
        <v>0.09100067159167226</v>
      </c>
      <c r="T25" s="8">
        <v>3249</v>
      </c>
    </row>
    <row r="26" spans="1:20" s="3" customFormat="1" ht="12.75" customHeight="1">
      <c r="A26" s="7" t="s">
        <v>41</v>
      </c>
      <c r="B26" s="8">
        <v>1166</v>
      </c>
      <c r="C26" s="9">
        <f>SUM(D26-B26)/(B26)</f>
        <v>-0.024871355060034305</v>
      </c>
      <c r="D26" s="8">
        <v>1137</v>
      </c>
      <c r="E26" s="9">
        <f>SUM(F26-D26)/(D26)</f>
        <v>0.006156552330694811</v>
      </c>
      <c r="F26" s="8">
        <v>1144</v>
      </c>
      <c r="G26" s="9">
        <f>SUM(H26-F26)/(F26)</f>
        <v>0.016608391608391608</v>
      </c>
      <c r="H26" s="8">
        <v>1163</v>
      </c>
      <c r="I26" s="9">
        <f>SUM(J26-H26)/(H26)</f>
        <v>-0.09028374892519346</v>
      </c>
      <c r="J26" s="8">
        <v>1058</v>
      </c>
      <c r="K26" s="9">
        <f>SUM(L26-J26)/(J26)</f>
        <v>-0.004725897920604915</v>
      </c>
      <c r="L26" s="8">
        <v>1053</v>
      </c>
      <c r="M26" s="9"/>
      <c r="N26" s="8"/>
      <c r="O26" s="9"/>
      <c r="P26" s="8"/>
      <c r="Q26" s="9"/>
      <c r="R26" s="8"/>
      <c r="S26" s="9"/>
      <c r="T26" s="8"/>
    </row>
    <row r="27" spans="1:20" s="3" customFormat="1" ht="10.5" customHeight="1">
      <c r="A27" s="4"/>
      <c r="B27" s="8"/>
      <c r="C27" s="4"/>
      <c r="D27" s="8"/>
      <c r="E27" s="4"/>
      <c r="F27" s="8"/>
      <c r="G27" s="4"/>
      <c r="H27" s="8"/>
      <c r="I27" s="4"/>
      <c r="J27" s="8"/>
      <c r="K27" s="4"/>
      <c r="L27" s="8"/>
      <c r="M27" s="4"/>
      <c r="N27" s="8"/>
      <c r="O27" s="4"/>
      <c r="P27" s="8"/>
      <c r="Q27" s="4"/>
      <c r="R27" s="8"/>
      <c r="S27" s="4"/>
      <c r="T27" s="8"/>
    </row>
    <row r="28" spans="1:20" s="3" customFormat="1" ht="12.75" customHeight="1">
      <c r="A28" s="7" t="s">
        <v>10</v>
      </c>
      <c r="B28" s="8"/>
      <c r="C28" s="4"/>
      <c r="D28" s="8"/>
      <c r="E28" s="4"/>
      <c r="F28" s="8"/>
      <c r="G28" s="4"/>
      <c r="H28" s="8"/>
      <c r="I28" s="4"/>
      <c r="J28" s="8"/>
      <c r="K28" s="4"/>
      <c r="L28" s="8"/>
      <c r="M28" s="4"/>
      <c r="N28" s="8"/>
      <c r="O28" s="4"/>
      <c r="P28" s="8"/>
      <c r="Q28" s="4"/>
      <c r="R28" s="8"/>
      <c r="S28" s="4"/>
      <c r="T28" s="8"/>
    </row>
    <row r="29" spans="1:20" s="3" customFormat="1" ht="12.75" customHeight="1">
      <c r="A29" s="7" t="s">
        <v>11</v>
      </c>
      <c r="B29" s="8">
        <v>1959</v>
      </c>
      <c r="C29" s="9">
        <f>SUM(D29-B29)/(B29)</f>
        <v>0.10719754977029096</v>
      </c>
      <c r="D29" s="8">
        <v>2169</v>
      </c>
      <c r="E29" s="9">
        <f>SUM(F29-D29)/(D29)</f>
        <v>0.20885200553250347</v>
      </c>
      <c r="F29" s="8">
        <v>2622</v>
      </c>
      <c r="G29" s="9">
        <f>SUM(H29-F29)/(F29)</f>
        <v>-0.11517925247902365</v>
      </c>
      <c r="H29" s="8">
        <v>2320</v>
      </c>
      <c r="I29" s="9">
        <f>SUM(J29-H29)/(H29)</f>
        <v>0.06551724137931035</v>
      </c>
      <c r="J29" s="8">
        <v>2472</v>
      </c>
      <c r="K29" s="9">
        <f>SUM(L29-J29)/(J29)</f>
        <v>0.07281553398058252</v>
      </c>
      <c r="L29" s="8">
        <v>2652</v>
      </c>
      <c r="M29" s="9">
        <f>SUM(N29-L29)/(L29)</f>
        <v>0.08861236802413273</v>
      </c>
      <c r="N29" s="8">
        <v>2887</v>
      </c>
      <c r="O29" s="9">
        <f>SUM(P29-N29)/(N29)</f>
        <v>0.09941115344648424</v>
      </c>
      <c r="P29" s="8">
        <v>3174</v>
      </c>
      <c r="Q29" s="9">
        <f>SUM(R29-P29)/(P29)</f>
        <v>0.055450535601764335</v>
      </c>
      <c r="R29" s="8">
        <v>3350</v>
      </c>
      <c r="S29" s="9">
        <f>SUM(T29-R29)/(R29)</f>
        <v>0.06537313432835822</v>
      </c>
      <c r="T29" s="8">
        <v>3569</v>
      </c>
    </row>
    <row r="30" spans="1:20" s="3" customFormat="1" ht="12.75" customHeight="1">
      <c r="A30" s="7" t="s">
        <v>12</v>
      </c>
      <c r="B30" s="8">
        <v>2351</v>
      </c>
      <c r="C30" s="9">
        <f>SUM(D30-B30)/(B30)</f>
        <v>0.07996597192683964</v>
      </c>
      <c r="D30" s="8">
        <v>2539</v>
      </c>
      <c r="E30" s="9">
        <f>SUM(F30-D30)/(D30)</f>
        <v>-0.13784954706577393</v>
      </c>
      <c r="F30" s="8">
        <v>2189</v>
      </c>
      <c r="G30" s="9">
        <f>SUM(H30-F30)/(F30)</f>
        <v>0.3184102329830973</v>
      </c>
      <c r="H30" s="8">
        <v>2886</v>
      </c>
      <c r="I30" s="9">
        <f>SUM(J30-H30)/(H30)</f>
        <v>0.06826056826056826</v>
      </c>
      <c r="J30" s="8">
        <v>3083</v>
      </c>
      <c r="K30" s="9">
        <f>SUM(L30-J30)/(J30)</f>
        <v>0.0720077846253649</v>
      </c>
      <c r="L30" s="8">
        <v>3305</v>
      </c>
      <c r="M30" s="9">
        <f>SUM(N30-L30)/(L30)</f>
        <v>0.0913767019667171</v>
      </c>
      <c r="N30" s="8">
        <v>3607</v>
      </c>
      <c r="O30" s="9">
        <f>SUM(P30-N30)/(N30)</f>
        <v>0.057388411422234546</v>
      </c>
      <c r="P30" s="8">
        <v>3814</v>
      </c>
      <c r="Q30" s="9">
        <f>SUM(R30-P30)/(P30)</f>
        <v>0.06895647614053488</v>
      </c>
      <c r="R30" s="8">
        <v>4077</v>
      </c>
      <c r="S30" s="9">
        <f>SUM(T30-R30)/(R30)</f>
        <v>0.06916850625459897</v>
      </c>
      <c r="T30" s="8">
        <v>4359</v>
      </c>
    </row>
    <row r="31" spans="1:20" s="3" customFormat="1" ht="10.5" customHeight="1">
      <c r="A31" s="4"/>
      <c r="B31" s="8"/>
      <c r="C31" s="4"/>
      <c r="D31" s="8"/>
      <c r="E31" s="4"/>
      <c r="F31" s="8"/>
      <c r="G31" s="4"/>
      <c r="H31" s="8"/>
      <c r="I31" s="4"/>
      <c r="J31" s="8"/>
      <c r="K31" s="4"/>
      <c r="L31" s="8"/>
      <c r="M31" s="4"/>
      <c r="N31" s="8"/>
      <c r="O31" s="4"/>
      <c r="P31" s="8"/>
      <c r="Q31" s="4"/>
      <c r="R31" s="8"/>
      <c r="S31" s="4"/>
      <c r="T31" s="8"/>
    </row>
    <row r="32" spans="1:20" s="3" customFormat="1" ht="12.75" customHeight="1">
      <c r="A32" s="7" t="s">
        <v>13</v>
      </c>
      <c r="B32" s="8"/>
      <c r="C32" s="4"/>
      <c r="D32" s="8"/>
      <c r="E32" s="4"/>
      <c r="F32" s="8"/>
      <c r="G32" s="4"/>
      <c r="H32" s="8"/>
      <c r="I32" s="4"/>
      <c r="J32" s="8"/>
      <c r="K32" s="4"/>
      <c r="L32" s="8"/>
      <c r="M32" s="4"/>
      <c r="N32" s="8"/>
      <c r="O32" s="4"/>
      <c r="P32" s="8"/>
      <c r="Q32" s="4"/>
      <c r="R32" s="8"/>
      <c r="S32" s="4"/>
      <c r="T32" s="8"/>
    </row>
    <row r="33" spans="1:20" s="3" customFormat="1" ht="12.75" customHeight="1">
      <c r="A33" s="7" t="s">
        <v>14</v>
      </c>
      <c r="B33" s="8">
        <v>7071</v>
      </c>
      <c r="C33" s="9">
        <f>SUM(D33-B33)/(B33)</f>
        <v>0.0782067600056569</v>
      </c>
      <c r="D33" s="8">
        <v>7624</v>
      </c>
      <c r="E33" s="9">
        <f>SUM(F33-D33)/(D33)</f>
        <v>0.07135362014690451</v>
      </c>
      <c r="F33" s="8">
        <v>8168</v>
      </c>
      <c r="G33" s="9">
        <f>SUM(H33-F33)/(F33)</f>
        <v>0.046155729676787466</v>
      </c>
      <c r="H33" s="8">
        <v>8545</v>
      </c>
      <c r="I33" s="9">
        <f>SUM(J33-H33)/(H33)</f>
        <v>0.06260971328262141</v>
      </c>
      <c r="J33" s="8">
        <v>9080</v>
      </c>
      <c r="K33" s="9">
        <f>SUM(L33-J33)/(J33)</f>
        <v>0.04306167400881057</v>
      </c>
      <c r="L33" s="8">
        <v>9471</v>
      </c>
      <c r="M33" s="9">
        <f>SUM(N33-L33)/(L33)</f>
        <v>0.05152571006229543</v>
      </c>
      <c r="N33" s="8">
        <v>9959</v>
      </c>
      <c r="O33" s="9">
        <f>SUM(P33-N33)/(N33)</f>
        <v>0.06014660106436389</v>
      </c>
      <c r="P33" s="8">
        <v>10558</v>
      </c>
      <c r="Q33" s="9">
        <f>SUM(R33-P33)/(P33)</f>
        <v>0.04574730062511839</v>
      </c>
      <c r="R33" s="8">
        <v>11041</v>
      </c>
      <c r="S33" s="9">
        <f>SUM(T33-R33)/(R33)</f>
        <v>0.03314917127071823</v>
      </c>
      <c r="T33" s="8">
        <v>11407</v>
      </c>
    </row>
    <row r="34" spans="1:20" s="3" customFormat="1" ht="12.75" customHeight="1">
      <c r="A34" s="7" t="s">
        <v>15</v>
      </c>
      <c r="B34" s="8">
        <v>11134</v>
      </c>
      <c r="C34" s="9">
        <f>SUM(D34-B34)/(B34)</f>
        <v>0.03134542841746003</v>
      </c>
      <c r="D34" s="8">
        <v>11483</v>
      </c>
      <c r="E34" s="9">
        <f>SUM(F34-D34)/(D34)</f>
        <v>0.0366628929722198</v>
      </c>
      <c r="F34" s="8">
        <v>11904</v>
      </c>
      <c r="G34" s="9">
        <f>SUM(H34-F34)/(F34)</f>
        <v>0.02805779569892473</v>
      </c>
      <c r="H34" s="8">
        <v>12238</v>
      </c>
      <c r="I34" s="9">
        <f>SUM(J34-H34)/(H34)</f>
        <v>0.030397123713025005</v>
      </c>
      <c r="J34" s="8">
        <v>12610</v>
      </c>
      <c r="K34" s="9">
        <f>SUM(L34-J34)/(J34)</f>
        <v>0.011578112609040445</v>
      </c>
      <c r="L34" s="8">
        <v>12756</v>
      </c>
      <c r="M34" s="9">
        <f>SUM(N34-L34)/(L34)</f>
        <v>0.026732518030730637</v>
      </c>
      <c r="N34" s="8">
        <v>13097</v>
      </c>
      <c r="O34" s="9">
        <f>SUM(P34-N34)/(N34)</f>
        <v>0.017637626937466594</v>
      </c>
      <c r="P34" s="8">
        <v>13328</v>
      </c>
      <c r="Q34" s="9">
        <f>SUM(R34-P34)/(P34)</f>
        <v>0.013130252100840336</v>
      </c>
      <c r="R34" s="8">
        <v>13503</v>
      </c>
      <c r="S34" s="9">
        <f>SUM(T34-R34)/(R34)</f>
        <v>-0.00044434570095534326</v>
      </c>
      <c r="T34" s="8">
        <v>13497</v>
      </c>
    </row>
    <row r="35" spans="1:20" s="3" customFormat="1" ht="10.5" customHeight="1">
      <c r="A35" s="4"/>
      <c r="B35" s="8"/>
      <c r="C35" s="4"/>
      <c r="D35" s="8"/>
      <c r="E35" s="4"/>
      <c r="F35" s="8"/>
      <c r="G35" s="4"/>
      <c r="H35" s="8"/>
      <c r="I35" s="4"/>
      <c r="J35" s="8"/>
      <c r="K35" s="4"/>
      <c r="L35" s="8"/>
      <c r="M35" s="4"/>
      <c r="N35" s="8"/>
      <c r="O35" s="4"/>
      <c r="P35" s="8"/>
      <c r="Q35" s="4"/>
      <c r="R35" s="8"/>
      <c r="S35" s="4"/>
      <c r="T35" s="8"/>
    </row>
    <row r="36" spans="1:20" s="3" customFormat="1" ht="12.75" customHeight="1">
      <c r="A36" s="4" t="s">
        <v>16</v>
      </c>
      <c r="B36" s="8">
        <v>1715</v>
      </c>
      <c r="C36" s="9">
        <f>SUM(D36-B36)/(B36)</f>
        <v>0.119533527696793</v>
      </c>
      <c r="D36" s="8">
        <v>1920</v>
      </c>
      <c r="E36" s="9">
        <f>SUM(F36-D36)/(D36)</f>
        <v>0.15885416666666666</v>
      </c>
      <c r="F36" s="8">
        <v>2225</v>
      </c>
      <c r="G36" s="9">
        <f>SUM(H36-F36)/(F36)</f>
        <v>0.12404494382022471</v>
      </c>
      <c r="H36" s="8">
        <v>2501</v>
      </c>
      <c r="I36" s="9">
        <f>SUM(J36-H36)/(H36)</f>
        <v>0.11155537784886045</v>
      </c>
      <c r="J36" s="8">
        <v>2780</v>
      </c>
      <c r="K36" s="9">
        <f>SUM(L36-J36)/(J36)</f>
        <v>0.16258992805755396</v>
      </c>
      <c r="L36" s="8">
        <v>3232</v>
      </c>
      <c r="M36" s="9">
        <f>SUM(N36-L36)/(L36)</f>
        <v>0.13861386138613863</v>
      </c>
      <c r="N36" s="8">
        <v>3680</v>
      </c>
      <c r="O36" s="9">
        <f>SUM(P36-N36)/(N36)</f>
        <v>0.12391304347826088</v>
      </c>
      <c r="P36" s="8">
        <v>4136</v>
      </c>
      <c r="Q36" s="9">
        <f>SUM(R36-P36)/(P36)</f>
        <v>0.09647001934235977</v>
      </c>
      <c r="R36" s="8">
        <v>4535</v>
      </c>
      <c r="S36" s="9">
        <f>SUM(T36-R36)/(R36)</f>
        <v>0.07960308710033076</v>
      </c>
      <c r="T36" s="8">
        <v>4896</v>
      </c>
    </row>
    <row r="37" spans="1:20" s="3" customFormat="1" ht="10.5" customHeight="1">
      <c r="A37" s="4"/>
      <c r="B37" s="8"/>
      <c r="C37" s="4"/>
      <c r="D37" s="8"/>
      <c r="E37" s="4"/>
      <c r="F37" s="8"/>
      <c r="G37" s="4"/>
      <c r="H37" s="8"/>
      <c r="I37" s="4"/>
      <c r="J37" s="8"/>
      <c r="K37" s="4"/>
      <c r="L37" s="8"/>
      <c r="M37" s="4"/>
      <c r="N37" s="8"/>
      <c r="O37" s="4"/>
      <c r="P37" s="8"/>
      <c r="Q37" s="4"/>
      <c r="R37" s="8"/>
      <c r="S37" s="4"/>
      <c r="T37" s="8"/>
    </row>
    <row r="38" spans="1:20" s="3" customFormat="1" ht="12.75" customHeight="1">
      <c r="A38" s="7" t="s">
        <v>17</v>
      </c>
      <c r="B38" s="8">
        <v>3878</v>
      </c>
      <c r="C38" s="9">
        <f>SUM(D38-B38)/(B38)</f>
        <v>0.03429602888086643</v>
      </c>
      <c r="D38" s="8">
        <v>4011</v>
      </c>
      <c r="E38" s="9">
        <f>SUM(F38-D38)/(D38)</f>
        <v>0.0456245325355273</v>
      </c>
      <c r="F38" s="8">
        <v>4194</v>
      </c>
      <c r="G38" s="9">
        <f>SUM(H38-F38)/(F38)</f>
        <v>0.04053409632808774</v>
      </c>
      <c r="H38" s="8">
        <v>4364</v>
      </c>
      <c r="I38" s="9">
        <f>SUM(J38-H38)/(H38)</f>
        <v>0.03230980751604033</v>
      </c>
      <c r="J38" s="8">
        <v>4505</v>
      </c>
      <c r="K38" s="9">
        <f>SUM(L38-J38)/(J38)</f>
        <v>0.009544950055493896</v>
      </c>
      <c r="L38" s="8">
        <v>4548</v>
      </c>
      <c r="M38" s="9">
        <f>SUM(N38-L38)/(L38)</f>
        <v>0.014511873350923483</v>
      </c>
      <c r="N38" s="8">
        <v>4614</v>
      </c>
      <c r="O38" s="9">
        <f>SUM(P38-N38)/(N38)</f>
        <v>0.021889900303424362</v>
      </c>
      <c r="P38" s="8">
        <v>4715</v>
      </c>
      <c r="Q38" s="9">
        <f>SUM(R38-P38)/(P38)</f>
        <v>0.003393425238600212</v>
      </c>
      <c r="R38" s="8">
        <v>4731</v>
      </c>
      <c r="S38" s="9">
        <f>SUM(T38-R38)/(R38)</f>
        <v>-0.006552525893045867</v>
      </c>
      <c r="T38" s="8">
        <v>4700</v>
      </c>
    </row>
    <row r="39" spans="1:20" s="3" customFormat="1" ht="10.5" customHeight="1">
      <c r="A39" s="4"/>
      <c r="B39" s="8"/>
      <c r="C39" s="4"/>
      <c r="D39" s="8"/>
      <c r="E39" s="4"/>
      <c r="F39" s="8"/>
      <c r="G39" s="4"/>
      <c r="H39" s="8"/>
      <c r="I39" s="4"/>
      <c r="J39" s="8"/>
      <c r="K39" s="4"/>
      <c r="L39" s="8"/>
      <c r="M39" s="4"/>
      <c r="N39" s="8"/>
      <c r="O39" s="4"/>
      <c r="P39" s="8"/>
      <c r="Q39" s="4"/>
      <c r="R39" s="8"/>
      <c r="S39" s="4"/>
      <c r="T39" s="8"/>
    </row>
    <row r="40" spans="1:20" s="3" customFormat="1" ht="12.75" customHeight="1">
      <c r="A40" s="7" t="s">
        <v>18</v>
      </c>
      <c r="B40" s="8"/>
      <c r="C40" s="4"/>
      <c r="D40" s="8"/>
      <c r="E40" s="4"/>
      <c r="F40" s="8"/>
      <c r="G40" s="4"/>
      <c r="H40" s="8"/>
      <c r="I40" s="4"/>
      <c r="J40" s="8"/>
      <c r="K40" s="4"/>
      <c r="L40" s="8"/>
      <c r="M40" s="4"/>
      <c r="N40" s="8"/>
      <c r="O40" s="4"/>
      <c r="P40" s="8"/>
      <c r="Q40" s="4"/>
      <c r="R40" s="8"/>
      <c r="S40" s="4"/>
      <c r="T40" s="8"/>
    </row>
    <row r="41" spans="1:20" s="3" customFormat="1" ht="12.75" customHeight="1">
      <c r="A41" s="7" t="s">
        <v>19</v>
      </c>
      <c r="B41" s="8">
        <v>3238</v>
      </c>
      <c r="C41" s="9">
        <f>SUM(D41-B41)/(B41)</f>
        <v>0.03860407659048796</v>
      </c>
      <c r="D41" s="8">
        <v>3363</v>
      </c>
      <c r="E41" s="9">
        <f>SUM(F41-D41)/(D41)</f>
        <v>0.04103479036574487</v>
      </c>
      <c r="F41" s="8">
        <v>3501</v>
      </c>
      <c r="G41" s="9">
        <f>SUM(H41-F41)/(F41)</f>
        <v>0.004570122822050843</v>
      </c>
      <c r="H41" s="8">
        <v>3517</v>
      </c>
      <c r="I41" s="9">
        <f>SUM(J41-H41)/(H41)</f>
        <v>-0.024168325277224907</v>
      </c>
      <c r="J41" s="8">
        <v>3432</v>
      </c>
      <c r="K41" s="9">
        <f>SUM(L41-J41)/(J41)</f>
        <v>0.0011655011655011655</v>
      </c>
      <c r="L41" s="8">
        <v>3436</v>
      </c>
      <c r="M41" s="9">
        <f>SUM(N41-L41)/(L41)</f>
        <v>-0.0037834691501746217</v>
      </c>
      <c r="N41" s="8">
        <v>3423</v>
      </c>
      <c r="O41" s="9">
        <f>SUM(P41-N41)/(N41)</f>
        <v>-0.006134969325153374</v>
      </c>
      <c r="P41" s="8">
        <v>3402</v>
      </c>
      <c r="Q41" s="9">
        <f>SUM(R41-P41)/(P41)</f>
        <v>-0.0376249265138154</v>
      </c>
      <c r="R41" s="8">
        <v>3274</v>
      </c>
      <c r="S41" s="9">
        <f>SUM(T41-R41)/(R41)</f>
        <v>0.0018326206475259622</v>
      </c>
      <c r="T41" s="8">
        <v>3280</v>
      </c>
    </row>
    <row r="42" spans="1:20" s="3" customFormat="1" ht="12.75" customHeight="1">
      <c r="A42" s="7" t="s">
        <v>20</v>
      </c>
      <c r="B42" s="8">
        <v>416</v>
      </c>
      <c r="C42" s="9">
        <f>SUM(D42-B42)/(B42)</f>
        <v>0.06009615384615385</v>
      </c>
      <c r="D42" s="8">
        <v>441</v>
      </c>
      <c r="E42" s="9">
        <f>SUM(F42-D42)/(D42)</f>
        <v>0.08390022675736962</v>
      </c>
      <c r="F42" s="8">
        <v>478</v>
      </c>
      <c r="G42" s="9">
        <f>SUM(H42-F42)/(F42)</f>
        <v>0</v>
      </c>
      <c r="H42" s="8">
        <v>478</v>
      </c>
      <c r="I42" s="9">
        <f>SUM(J42-H42)/(H42)</f>
        <v>-0.058577405857740586</v>
      </c>
      <c r="J42" s="8">
        <v>450</v>
      </c>
      <c r="K42" s="9">
        <f>SUM(L42-J42)/(J42)</f>
        <v>-0.035555555555555556</v>
      </c>
      <c r="L42" s="8">
        <v>434</v>
      </c>
      <c r="M42" s="9"/>
      <c r="N42" s="8"/>
      <c r="O42" s="9"/>
      <c r="P42" s="8"/>
      <c r="Q42" s="9"/>
      <c r="R42" s="8"/>
      <c r="S42" s="9"/>
      <c r="T42" s="8"/>
    </row>
    <row r="43" spans="1:20" s="3" customFormat="1" ht="10.5" customHeight="1">
      <c r="A43" s="4"/>
      <c r="B43" s="8"/>
      <c r="C43" s="4"/>
      <c r="D43" s="8"/>
      <c r="E43" s="4"/>
      <c r="F43" s="8"/>
      <c r="G43" s="4"/>
      <c r="H43" s="8"/>
      <c r="I43" s="4"/>
      <c r="J43" s="8"/>
      <c r="K43" s="4"/>
      <c r="L43" s="8"/>
      <c r="M43" s="4"/>
      <c r="N43" s="8"/>
      <c r="O43" s="4"/>
      <c r="P43" s="8"/>
      <c r="Q43" s="4"/>
      <c r="R43" s="8"/>
      <c r="S43" s="4"/>
      <c r="T43" s="8"/>
    </row>
    <row r="44" spans="1:20" s="3" customFormat="1" ht="12.75" customHeight="1">
      <c r="A44" s="7" t="s">
        <v>45</v>
      </c>
      <c r="B44" s="8">
        <v>1213</v>
      </c>
      <c r="C44" s="9">
        <f>SUM(D44-B44)/(B44)</f>
        <v>0.00741962077493817</v>
      </c>
      <c r="D44" s="8">
        <v>1222</v>
      </c>
      <c r="E44" s="9">
        <f>SUM(F44-D44)/(D44)</f>
        <v>0.08019639934533551</v>
      </c>
      <c r="F44" s="8">
        <v>1320</v>
      </c>
      <c r="G44" s="9">
        <f>SUM(H44-F44)/(F44)</f>
        <v>0</v>
      </c>
      <c r="H44" s="8">
        <v>1320</v>
      </c>
      <c r="I44" s="9">
        <f>SUM(J44-H44)/(H44)</f>
        <v>-0.04696969696969697</v>
      </c>
      <c r="J44" s="8">
        <v>1258</v>
      </c>
      <c r="K44" s="9">
        <f>SUM(L44-J44)/(J44)</f>
        <v>0</v>
      </c>
      <c r="L44" s="8">
        <v>1258</v>
      </c>
      <c r="M44" s="9">
        <f>SUM(N44-L44)/(L44)</f>
        <v>0.03656597774244833</v>
      </c>
      <c r="N44" s="8">
        <v>1304</v>
      </c>
      <c r="O44" s="9">
        <f>SUM(P44-N44)/(N44)</f>
        <v>-0.004601226993865031</v>
      </c>
      <c r="P44" s="8">
        <v>1298</v>
      </c>
      <c r="Q44" s="9">
        <f>SUM(R44-P44)/(P44)</f>
        <v>-0.09090909090909091</v>
      </c>
      <c r="R44" s="8">
        <v>1180</v>
      </c>
      <c r="S44" s="9">
        <f>SUM(T44-R44)/(R44)</f>
        <v>0.01694915254237288</v>
      </c>
      <c r="T44" s="8">
        <v>1200</v>
      </c>
    </row>
    <row r="45" spans="1:20" s="3" customFormat="1" ht="10.5" customHeight="1">
      <c r="A45" s="4"/>
      <c r="B45" s="8"/>
      <c r="C45" s="4"/>
      <c r="D45" s="8"/>
      <c r="E45" s="4"/>
      <c r="F45" s="8"/>
      <c r="G45" s="4"/>
      <c r="H45" s="8"/>
      <c r="I45" s="4"/>
      <c r="J45" s="8"/>
      <c r="K45" s="4"/>
      <c r="L45" s="8"/>
      <c r="M45" s="4"/>
      <c r="N45" s="8"/>
      <c r="O45" s="4"/>
      <c r="P45" s="8"/>
      <c r="Q45" s="4"/>
      <c r="R45" s="8"/>
      <c r="S45" s="4"/>
      <c r="T45" s="8"/>
    </row>
    <row r="46" spans="1:20" s="3" customFormat="1" ht="12.75" customHeight="1">
      <c r="A46" s="7" t="s">
        <v>21</v>
      </c>
      <c r="B46" s="8"/>
      <c r="C46" s="4"/>
      <c r="D46" s="8"/>
      <c r="E46" s="4"/>
      <c r="F46" s="8"/>
      <c r="G46" s="4"/>
      <c r="H46" s="8"/>
      <c r="I46" s="4"/>
      <c r="J46" s="8"/>
      <c r="K46" s="4"/>
      <c r="L46" s="8"/>
      <c r="M46" s="4"/>
      <c r="N46" s="8"/>
      <c r="O46" s="4"/>
      <c r="P46" s="8"/>
      <c r="Q46" s="4"/>
      <c r="R46" s="8"/>
      <c r="S46" s="4"/>
      <c r="T46" s="8"/>
    </row>
    <row r="47" spans="1:20" s="3" customFormat="1" ht="12.75" customHeight="1">
      <c r="A47" s="7" t="s">
        <v>22</v>
      </c>
      <c r="B47" s="8">
        <v>5254</v>
      </c>
      <c r="C47" s="9">
        <f>SUM(D47-B47)/(B47)</f>
        <v>0.0599543205177008</v>
      </c>
      <c r="D47" s="8">
        <v>5569</v>
      </c>
      <c r="E47" s="9">
        <f>SUM(F47-D47)/(D47)</f>
        <v>0.07416053151373676</v>
      </c>
      <c r="F47" s="8">
        <v>5982</v>
      </c>
      <c r="G47" s="9">
        <f>SUM(H47-F47)/(F47)</f>
        <v>0.05416248746238716</v>
      </c>
      <c r="H47" s="8">
        <v>6306</v>
      </c>
      <c r="I47" s="9">
        <f>SUM(J47-H47)/(H47)</f>
        <v>0.06596891849032667</v>
      </c>
      <c r="J47" s="8">
        <v>6722</v>
      </c>
      <c r="K47" s="9">
        <f>SUM(L47-J47)/(J47)</f>
        <v>0.034811068134483786</v>
      </c>
      <c r="L47" s="8">
        <v>6956</v>
      </c>
      <c r="M47" s="9">
        <f>SUM(N47-L47)/(L47)</f>
        <v>0.04801610120759057</v>
      </c>
      <c r="N47" s="8">
        <v>7290</v>
      </c>
      <c r="O47" s="9">
        <f>SUM(P47-N47)/(N47)</f>
        <v>0.048834019204389574</v>
      </c>
      <c r="P47" s="8">
        <v>7646</v>
      </c>
      <c r="Q47" s="9">
        <f>SUM(R47-P47)/(P47)</f>
        <v>0.03635888046037144</v>
      </c>
      <c r="R47" s="8">
        <v>7924</v>
      </c>
      <c r="S47" s="9">
        <f>SUM(T47-R47)/(R47)</f>
        <v>0.033947501261988894</v>
      </c>
      <c r="T47" s="8">
        <v>8193</v>
      </c>
    </row>
    <row r="48" spans="1:20" s="3" customFormat="1" ht="12.75" customHeight="1">
      <c r="A48" s="7" t="s">
        <v>23</v>
      </c>
      <c r="B48" s="8">
        <v>1173</v>
      </c>
      <c r="C48" s="9">
        <f>SUM(D48-B48)/(B48)</f>
        <v>0.06990622335890878</v>
      </c>
      <c r="D48" s="8">
        <v>1255</v>
      </c>
      <c r="E48" s="9">
        <f>SUM(F48-D48)/(D48)</f>
        <v>-0.17051792828685258</v>
      </c>
      <c r="F48" s="8">
        <v>1041</v>
      </c>
      <c r="G48" s="9">
        <f>SUM(H48-F48)/(F48)</f>
        <v>-0.043227665706051875</v>
      </c>
      <c r="H48" s="8">
        <v>996</v>
      </c>
      <c r="I48" s="9">
        <f>SUM(J48-H48)/(H48)</f>
        <v>0.008032128514056224</v>
      </c>
      <c r="J48" s="8">
        <v>1004</v>
      </c>
      <c r="K48" s="9">
        <f>SUM(L48-J48)/(J48)</f>
        <v>0.05776892430278884</v>
      </c>
      <c r="L48" s="8">
        <v>1062</v>
      </c>
      <c r="M48" s="9">
        <f>SUM(N48-L48)/(L48)</f>
        <v>0.026365348399246705</v>
      </c>
      <c r="N48" s="8">
        <v>1090</v>
      </c>
      <c r="O48" s="9">
        <f>SUM(P48-N48)/(N48)</f>
        <v>0.029357798165137616</v>
      </c>
      <c r="P48" s="8">
        <v>1122</v>
      </c>
      <c r="Q48" s="9">
        <f>SUM(R48-P48)/(P48)</f>
        <v>0.044563279857397504</v>
      </c>
      <c r="R48" s="8">
        <v>1172</v>
      </c>
      <c r="S48" s="9">
        <f>SUM(T48-R48)/(R48)</f>
        <v>0.04863481228668942</v>
      </c>
      <c r="T48" s="8">
        <v>1229</v>
      </c>
    </row>
    <row r="49" spans="1:20" s="3" customFormat="1" ht="10.5" customHeight="1">
      <c r="A49" s="7"/>
      <c r="B49" s="8"/>
      <c r="C49" s="4"/>
      <c r="D49" s="8"/>
      <c r="E49" s="4"/>
      <c r="F49" s="8"/>
      <c r="G49" s="4"/>
      <c r="H49" s="8"/>
      <c r="I49" s="4"/>
      <c r="J49" s="8"/>
      <c r="K49" s="4"/>
      <c r="L49" s="8"/>
      <c r="M49" s="4"/>
      <c r="N49" s="8"/>
      <c r="O49" s="4"/>
      <c r="P49" s="8"/>
      <c r="Q49" s="4"/>
      <c r="R49" s="8"/>
      <c r="S49" s="4"/>
      <c r="T49" s="8"/>
    </row>
    <row r="50" spans="1:20" s="3" customFormat="1" ht="12.75" customHeight="1">
      <c r="A50" s="7" t="s">
        <v>37</v>
      </c>
      <c r="B50" s="8">
        <v>561</v>
      </c>
      <c r="C50" s="9">
        <f>SUM(D50-B50)/(B50)</f>
        <v>0.25133689839572193</v>
      </c>
      <c r="D50" s="8">
        <v>702</v>
      </c>
      <c r="E50" s="9">
        <f>SUM(F50-D50)/(D50)</f>
        <v>0.2678062678062678</v>
      </c>
      <c r="F50" s="8">
        <v>890</v>
      </c>
      <c r="G50" s="9">
        <f>SUM(H50-F50)/(F50)</f>
        <v>0.21685393258426966</v>
      </c>
      <c r="H50" s="8">
        <v>1083</v>
      </c>
      <c r="I50" s="9">
        <f>SUM(J50-H50)/(H50)</f>
        <v>0.2742382271468144</v>
      </c>
      <c r="J50" s="8">
        <v>1380</v>
      </c>
      <c r="K50" s="9">
        <f>SUM(L50-J50)/(J50)</f>
        <v>0.17246376811594202</v>
      </c>
      <c r="L50" s="8">
        <v>1618</v>
      </c>
      <c r="M50" s="9">
        <f>SUM(N50-L50)/(L50)</f>
        <v>0.2058096415327565</v>
      </c>
      <c r="N50" s="8">
        <v>1951</v>
      </c>
      <c r="O50" s="9">
        <f>SUM(P50-N50)/(N50)</f>
        <v>0.20297283444387493</v>
      </c>
      <c r="P50" s="8">
        <v>2347</v>
      </c>
      <c r="Q50" s="9">
        <f>SUM(R50-P50)/(P50)</f>
        <v>0.12995313165743502</v>
      </c>
      <c r="R50" s="8">
        <v>2652</v>
      </c>
      <c r="S50" s="9">
        <f>SUM(T50-R50)/(R50)</f>
        <v>0.14969834087481146</v>
      </c>
      <c r="T50" s="8">
        <v>3049</v>
      </c>
    </row>
    <row r="51" spans="1:20" s="3" customFormat="1" ht="12.75" customHeight="1">
      <c r="A51" s="7"/>
      <c r="B51" s="8"/>
      <c r="C51" s="4"/>
      <c r="D51" s="8"/>
      <c r="E51" s="4"/>
      <c r="F51" s="8"/>
      <c r="G51" s="4"/>
      <c r="H51" s="8"/>
      <c r="I51" s="4"/>
      <c r="J51" s="8"/>
      <c r="K51" s="4"/>
      <c r="L51" s="8"/>
      <c r="M51" s="4"/>
      <c r="N51" s="8"/>
      <c r="O51" s="4"/>
      <c r="P51" s="8"/>
      <c r="Q51" s="4"/>
      <c r="R51" s="8"/>
      <c r="S51" s="4"/>
      <c r="T51" s="8"/>
    </row>
    <row r="52" spans="1:20" s="3" customFormat="1" ht="12.75" customHeight="1">
      <c r="A52" s="7" t="s">
        <v>43</v>
      </c>
      <c r="B52" s="8"/>
      <c r="C52" s="4"/>
      <c r="D52" s="8"/>
      <c r="E52" s="4"/>
      <c r="F52" s="8">
        <v>311</v>
      </c>
      <c r="G52" s="9">
        <f>SUM(H52-F52)/(F52)</f>
        <v>-0.01929260450160772</v>
      </c>
      <c r="H52" s="8">
        <v>305</v>
      </c>
      <c r="I52" s="9">
        <f>SUM(J52-H52)/(H52)</f>
        <v>0.1737704918032787</v>
      </c>
      <c r="J52" s="8">
        <v>358</v>
      </c>
      <c r="K52" s="9">
        <f>SUM(L52-J52)/(J52)</f>
        <v>0.1787709497206704</v>
      </c>
      <c r="L52" s="8">
        <v>422</v>
      </c>
      <c r="M52" s="9"/>
      <c r="N52" s="8"/>
      <c r="O52" s="9"/>
      <c r="P52" s="8"/>
      <c r="Q52" s="9"/>
      <c r="R52" s="8">
        <v>385</v>
      </c>
      <c r="S52" s="9"/>
      <c r="T52" s="8">
        <v>339</v>
      </c>
    </row>
    <row r="53" spans="1:20" s="3" customFormat="1" ht="12.75" customHeight="1">
      <c r="A53" s="7"/>
      <c r="B53" s="8"/>
      <c r="C53" s="4"/>
      <c r="D53" s="8"/>
      <c r="E53" s="4"/>
      <c r="F53" s="8"/>
      <c r="G53" s="4"/>
      <c r="H53" s="8"/>
      <c r="I53" s="4"/>
      <c r="J53" s="8"/>
      <c r="K53" s="4"/>
      <c r="L53" s="8"/>
      <c r="M53" s="4"/>
      <c r="N53" s="8"/>
      <c r="O53" s="4"/>
      <c r="P53" s="8"/>
      <c r="Q53" s="4"/>
      <c r="R53" s="8"/>
      <c r="S53" s="4"/>
      <c r="T53" s="8"/>
    </row>
    <row r="54" spans="1:20" s="3" customFormat="1" ht="12.75" customHeight="1">
      <c r="A54" s="7" t="s">
        <v>44</v>
      </c>
      <c r="B54" s="8"/>
      <c r="C54" s="4"/>
      <c r="D54" s="8"/>
      <c r="E54" s="4"/>
      <c r="F54" s="8"/>
      <c r="G54" s="4"/>
      <c r="H54" s="8">
        <v>328</v>
      </c>
      <c r="I54" s="9">
        <f>SUM(J54-H54)/(H54)</f>
        <v>0.2225609756097561</v>
      </c>
      <c r="J54" s="8">
        <v>401</v>
      </c>
      <c r="K54" s="9">
        <f>SUM(L54-J54)/(J54)</f>
        <v>0.22942643391521197</v>
      </c>
      <c r="L54" s="8">
        <v>493</v>
      </c>
      <c r="M54" s="9">
        <f>SUM(N54-L54)/(L54)</f>
        <v>-0.006085192697768763</v>
      </c>
      <c r="N54" s="8">
        <v>490</v>
      </c>
      <c r="O54" s="9">
        <f>SUM(P54-N54)/(N54)</f>
        <v>0.10204081632653061</v>
      </c>
      <c r="P54" s="8">
        <v>540</v>
      </c>
      <c r="Q54" s="9">
        <f>SUM(R54-P54)/(P54)</f>
        <v>0.020370370370370372</v>
      </c>
      <c r="R54" s="8">
        <v>551</v>
      </c>
      <c r="S54" s="9">
        <f>SUM(T54-R54)/(R54)</f>
        <v>0.10707803992740472</v>
      </c>
      <c r="T54" s="8">
        <v>610</v>
      </c>
    </row>
    <row r="55" spans="1:20" s="3" customFormat="1" ht="10.5" customHeight="1">
      <c r="A55" s="4"/>
      <c r="B55" s="8"/>
      <c r="C55" s="4"/>
      <c r="D55" s="8"/>
      <c r="E55" s="4"/>
      <c r="F55" s="8"/>
      <c r="G55" s="4"/>
      <c r="H55" s="8"/>
      <c r="I55" s="4"/>
      <c r="J55" s="8"/>
      <c r="K55" s="4"/>
      <c r="L55" s="8"/>
      <c r="M55" s="4"/>
      <c r="N55" s="8"/>
      <c r="O55" s="4"/>
      <c r="P55" s="8"/>
      <c r="Q55" s="4"/>
      <c r="R55" s="8"/>
      <c r="S55" s="4"/>
      <c r="T55" s="8"/>
    </row>
    <row r="56" spans="1:20" s="3" customFormat="1" ht="12.75" customHeight="1">
      <c r="A56" s="7" t="s">
        <v>24</v>
      </c>
      <c r="B56" s="8"/>
      <c r="C56" s="4"/>
      <c r="D56" s="8"/>
      <c r="E56" s="4"/>
      <c r="F56" s="8"/>
      <c r="G56" s="4"/>
      <c r="H56" s="8"/>
      <c r="I56" s="4"/>
      <c r="J56" s="8"/>
      <c r="K56" s="4"/>
      <c r="L56" s="8"/>
      <c r="M56" s="4"/>
      <c r="N56" s="8"/>
      <c r="O56" s="4"/>
      <c r="P56" s="8"/>
      <c r="Q56" s="4"/>
      <c r="R56" s="8"/>
      <c r="S56" s="4"/>
      <c r="T56" s="8"/>
    </row>
    <row r="57" spans="1:20" s="3" customFormat="1" ht="12.75" customHeight="1">
      <c r="A57" s="7" t="s">
        <v>49</v>
      </c>
      <c r="B57" s="8"/>
      <c r="C57" s="4"/>
      <c r="D57" s="8"/>
      <c r="E57" s="4"/>
      <c r="F57" s="8"/>
      <c r="G57" s="4"/>
      <c r="H57" s="8"/>
      <c r="I57" s="4"/>
      <c r="J57" s="8"/>
      <c r="K57" s="4"/>
      <c r="L57" s="8"/>
      <c r="M57" s="4"/>
      <c r="N57" s="8"/>
      <c r="O57" s="4"/>
      <c r="P57" s="8"/>
      <c r="Q57" s="4"/>
      <c r="R57" s="8"/>
      <c r="S57" s="4"/>
      <c r="T57" s="8">
        <v>1104</v>
      </c>
    </row>
    <row r="58" spans="1:20" s="3" customFormat="1" ht="12.75" customHeight="1">
      <c r="A58" s="7" t="s">
        <v>25</v>
      </c>
      <c r="B58" s="8">
        <v>632</v>
      </c>
      <c r="C58" s="9">
        <f>SUM(D58-B58)/(B58)</f>
        <v>0.03322784810126582</v>
      </c>
      <c r="D58" s="8">
        <v>653</v>
      </c>
      <c r="E58" s="9">
        <f>SUM(F58-D58)/(D58)</f>
        <v>0.10107197549770292</v>
      </c>
      <c r="F58" s="8">
        <v>719</v>
      </c>
      <c r="G58" s="9">
        <f>SUM(H58-F58)/(F58)</f>
        <v>0.02364394993045897</v>
      </c>
      <c r="H58" s="8">
        <v>736</v>
      </c>
      <c r="I58" s="9">
        <f>SUM(J58-H58)/(H58)</f>
        <v>0.006793478260869565</v>
      </c>
      <c r="J58" s="8">
        <v>741</v>
      </c>
      <c r="K58" s="9">
        <f>SUM(L58-J58)/(J58)</f>
        <v>-0.048582995951417005</v>
      </c>
      <c r="L58" s="8">
        <v>705</v>
      </c>
      <c r="M58" s="9">
        <f>SUM(N58-L58)/(L58)</f>
        <v>0.49929078014184397</v>
      </c>
      <c r="N58" s="8">
        <v>1057</v>
      </c>
      <c r="O58" s="9">
        <f>SUM(P58-N58)/(N58)</f>
        <v>0.007568590350047304</v>
      </c>
      <c r="P58" s="8">
        <v>1065</v>
      </c>
      <c r="Q58" s="9">
        <f>SUM(R58-P58)/(P58)</f>
        <v>0.02910798122065728</v>
      </c>
      <c r="R58" s="8">
        <v>1096</v>
      </c>
      <c r="S58" s="9"/>
      <c r="T58" s="8"/>
    </row>
    <row r="59" spans="1:20" s="3" customFormat="1" ht="12.75" customHeight="1">
      <c r="A59" s="7" t="s">
        <v>20</v>
      </c>
      <c r="B59" s="8">
        <v>488</v>
      </c>
      <c r="C59" s="9">
        <f>SUM(D59-B59)/(B59)</f>
        <v>0.09631147540983606</v>
      </c>
      <c r="D59" s="8">
        <v>535</v>
      </c>
      <c r="E59" s="9">
        <f>SUM(F59-D59)/(D59)</f>
        <v>0.014953271028037384</v>
      </c>
      <c r="F59" s="8">
        <v>543</v>
      </c>
      <c r="G59" s="9">
        <f>SUM(H59-F59)/(F59)</f>
        <v>0.055248618784530384</v>
      </c>
      <c r="H59" s="8">
        <v>573</v>
      </c>
      <c r="I59" s="9">
        <f>SUM(J59-H59)/(H59)</f>
        <v>-0.006980802792321117</v>
      </c>
      <c r="J59" s="8">
        <v>569</v>
      </c>
      <c r="K59" s="9">
        <f>SUM(L59-J59)/(J59)</f>
        <v>0.02460456942003515</v>
      </c>
      <c r="L59" s="8">
        <v>583</v>
      </c>
      <c r="M59" s="9"/>
      <c r="N59" s="8"/>
      <c r="O59" s="9"/>
      <c r="P59" s="8"/>
      <c r="Q59" s="9"/>
      <c r="R59" s="8"/>
      <c r="S59" s="9"/>
      <c r="T59" s="8"/>
    </row>
    <row r="60" spans="1:20" s="3" customFormat="1" ht="10.5" customHeight="1">
      <c r="A60" s="4"/>
      <c r="B60" s="8"/>
      <c r="C60" s="4"/>
      <c r="D60" s="8"/>
      <c r="E60" s="4"/>
      <c r="F60" s="8"/>
      <c r="G60" s="4"/>
      <c r="H60" s="8"/>
      <c r="I60" s="4"/>
      <c r="J60" s="8"/>
      <c r="K60" s="4"/>
      <c r="L60" s="8"/>
      <c r="M60" s="4"/>
      <c r="N60" s="8"/>
      <c r="O60" s="4"/>
      <c r="P60" s="8"/>
      <c r="Q60" s="4"/>
      <c r="R60" s="8"/>
      <c r="S60" s="4"/>
      <c r="T60" s="8"/>
    </row>
    <row r="61" spans="1:20" s="3" customFormat="1" ht="12.75" customHeight="1">
      <c r="A61" s="7" t="s">
        <v>26</v>
      </c>
      <c r="B61" s="8"/>
      <c r="C61" s="4"/>
      <c r="D61" s="8"/>
      <c r="E61" s="4"/>
      <c r="F61" s="8"/>
      <c r="G61" s="4"/>
      <c r="H61" s="8"/>
      <c r="I61" s="4"/>
      <c r="J61" s="8"/>
      <c r="K61" s="4"/>
      <c r="L61" s="8"/>
      <c r="M61" s="4"/>
      <c r="N61" s="8"/>
      <c r="O61" s="4"/>
      <c r="P61" s="8"/>
      <c r="Q61" s="4"/>
      <c r="R61" s="8"/>
      <c r="S61" s="4"/>
      <c r="T61" s="8"/>
    </row>
    <row r="62" spans="1:20" s="3" customFormat="1" ht="12.75" customHeight="1">
      <c r="A62" s="7" t="s">
        <v>27</v>
      </c>
      <c r="B62" s="8">
        <v>1773</v>
      </c>
      <c r="C62" s="9">
        <f>SUM(D62-B62)/(B62)</f>
        <v>0.07219402143260012</v>
      </c>
      <c r="D62" s="8">
        <v>1901</v>
      </c>
      <c r="E62" s="9">
        <f>SUM(F62-D62)/(D62)</f>
        <v>0.09100473435034193</v>
      </c>
      <c r="F62" s="8">
        <v>2074</v>
      </c>
      <c r="G62" s="9">
        <f>SUM(H62-F62)/(F62)</f>
        <v>0.09209257473481196</v>
      </c>
      <c r="H62" s="8">
        <v>2265</v>
      </c>
      <c r="I62" s="9">
        <f>SUM(J62-H62)/(H62)</f>
        <v>0.04150110375275938</v>
      </c>
      <c r="J62" s="8">
        <v>2359</v>
      </c>
      <c r="K62" s="9">
        <f>SUM(L62-J62)/(J62)</f>
        <v>0.06909707503179313</v>
      </c>
      <c r="L62" s="8">
        <v>2522</v>
      </c>
      <c r="M62" s="9">
        <f>SUM(N62-L62)/(L62)</f>
        <v>0.047581284694686754</v>
      </c>
      <c r="N62" s="8">
        <v>2642</v>
      </c>
      <c r="O62" s="9">
        <f>SUM(P62-N62)/(N62)</f>
        <v>0.059046177138531414</v>
      </c>
      <c r="P62" s="8">
        <v>2798</v>
      </c>
      <c r="Q62" s="9">
        <f>SUM(R62-P62)/(P62)</f>
        <v>0.023230879199428164</v>
      </c>
      <c r="R62" s="8">
        <v>2863</v>
      </c>
      <c r="S62" s="9">
        <f>SUM(T62-R62)/(R62)</f>
        <v>0.028641285365001747</v>
      </c>
      <c r="T62" s="8">
        <v>2945</v>
      </c>
    </row>
    <row r="63" spans="1:20" s="3" customFormat="1" ht="10.5" customHeight="1">
      <c r="A63" s="4"/>
      <c r="B63" s="8"/>
      <c r="C63" s="4"/>
      <c r="D63" s="8"/>
      <c r="E63" s="4"/>
      <c r="F63" s="8"/>
      <c r="G63" s="4"/>
      <c r="H63" s="8"/>
      <c r="I63" s="4"/>
      <c r="J63" s="8"/>
      <c r="K63" s="4"/>
      <c r="L63" s="8"/>
      <c r="M63" s="4"/>
      <c r="N63" s="8"/>
      <c r="O63" s="4"/>
      <c r="P63" s="8"/>
      <c r="Q63" s="4"/>
      <c r="R63" s="8"/>
      <c r="S63" s="4"/>
      <c r="T63" s="8"/>
    </row>
    <row r="64" spans="1:20" s="3" customFormat="1" ht="12.75" customHeight="1">
      <c r="A64" s="7" t="s">
        <v>28</v>
      </c>
      <c r="B64" s="8"/>
      <c r="C64" s="4"/>
      <c r="D64" s="8"/>
      <c r="E64" s="4"/>
      <c r="F64" s="8"/>
      <c r="G64" s="4"/>
      <c r="H64" s="8"/>
      <c r="I64" s="4"/>
      <c r="J64" s="8"/>
      <c r="K64" s="4"/>
      <c r="L64" s="8"/>
      <c r="M64" s="4"/>
      <c r="N64" s="8"/>
      <c r="O64" s="4"/>
      <c r="P64" s="8"/>
      <c r="Q64" s="4"/>
      <c r="R64" s="8"/>
      <c r="S64" s="4"/>
      <c r="T64" s="8"/>
    </row>
    <row r="65" spans="1:20" s="3" customFormat="1" ht="12.75" customHeight="1">
      <c r="A65" s="7" t="s">
        <v>29</v>
      </c>
      <c r="B65" s="8">
        <v>3706</v>
      </c>
      <c r="C65" s="9">
        <f>SUM(D65-B65)/(B65)</f>
        <v>0.03615758229897464</v>
      </c>
      <c r="D65" s="8">
        <v>3840</v>
      </c>
      <c r="E65" s="9">
        <f>SUM(F65-D65)/(D65)</f>
        <v>0.06302083333333333</v>
      </c>
      <c r="F65" s="8">
        <v>4082</v>
      </c>
      <c r="G65" s="9">
        <f>SUM(H65-F65)/(F65)</f>
        <v>0.05732484076433121</v>
      </c>
      <c r="H65" s="8">
        <v>4316</v>
      </c>
      <c r="I65" s="9">
        <f>SUM(J65-H65)/(H65)</f>
        <v>0.021779425393883226</v>
      </c>
      <c r="J65" s="8">
        <v>4410</v>
      </c>
      <c r="K65" s="9">
        <f>SUM(L65-J65)/(J65)</f>
        <v>0.04965986394557823</v>
      </c>
      <c r="L65" s="8">
        <v>4629</v>
      </c>
      <c r="M65" s="9">
        <f>SUM(N65-L65)/(L65)</f>
        <v>0.03240440699935191</v>
      </c>
      <c r="N65" s="8">
        <v>4779</v>
      </c>
      <c r="O65" s="9">
        <f>SUM(P65-N65)/(N65)</f>
        <v>0.055660179953965265</v>
      </c>
      <c r="P65" s="8">
        <v>5045</v>
      </c>
      <c r="Q65" s="9">
        <f>SUM(R65-P65)/(P65)</f>
        <v>0.0622398414271556</v>
      </c>
      <c r="R65" s="8">
        <v>5359</v>
      </c>
      <c r="S65" s="9">
        <f>SUM(T65-R65)/(R65)</f>
        <v>0.05504758350438515</v>
      </c>
      <c r="T65" s="8">
        <v>5654</v>
      </c>
    </row>
    <row r="66" spans="1:20" s="3" customFormat="1" ht="12.75" customHeight="1">
      <c r="A66" s="7" t="s">
        <v>30</v>
      </c>
      <c r="B66" s="8">
        <v>2370</v>
      </c>
      <c r="C66" s="9">
        <f>SUM(D66-B66)/(B66)</f>
        <v>0.05907172995780591</v>
      </c>
      <c r="D66" s="8">
        <v>2510</v>
      </c>
      <c r="E66" s="9">
        <f>SUM(F66-D66)/(D66)</f>
        <v>0.04342629482071713</v>
      </c>
      <c r="F66" s="8">
        <v>2619</v>
      </c>
      <c r="G66" s="9">
        <f>SUM(H66-F66)/(F66)</f>
        <v>0.04085528827796869</v>
      </c>
      <c r="H66" s="8">
        <v>2726</v>
      </c>
      <c r="I66" s="9">
        <f>SUM(J66-H66)/(H66)</f>
        <v>0.04475421863536317</v>
      </c>
      <c r="J66" s="8">
        <v>2848</v>
      </c>
      <c r="K66" s="9">
        <f>SUM(L66-J66)/(J66)</f>
        <v>0.026334269662921347</v>
      </c>
      <c r="L66" s="8">
        <v>2923</v>
      </c>
      <c r="M66" s="9">
        <f>SUM(N66-L66)/(L66)</f>
        <v>0.057817310981867945</v>
      </c>
      <c r="N66" s="8">
        <v>3092</v>
      </c>
      <c r="O66" s="9">
        <f>SUM(P66-N66)/(N66)</f>
        <v>0.06953428201811125</v>
      </c>
      <c r="P66" s="8">
        <v>3307</v>
      </c>
      <c r="Q66" s="9">
        <f>SUM(R66-P66)/(P66)</f>
        <v>0.07862110674327184</v>
      </c>
      <c r="R66" s="8">
        <v>3567</v>
      </c>
      <c r="S66" s="9">
        <f>SUM(T66-R66)/(R66)</f>
        <v>0.04121110176619008</v>
      </c>
      <c r="T66" s="8">
        <v>3714</v>
      </c>
    </row>
    <row r="67" spans="1:20" s="3" customFormat="1" ht="10.5" customHeight="1">
      <c r="A67" s="4"/>
      <c r="B67" s="8"/>
      <c r="C67" s="4"/>
      <c r="D67" s="8"/>
      <c r="E67" s="4"/>
      <c r="F67" s="8"/>
      <c r="G67" s="4"/>
      <c r="H67" s="8"/>
      <c r="I67" s="4"/>
      <c r="J67" s="8"/>
      <c r="K67" s="4"/>
      <c r="L67" s="8"/>
      <c r="M67" s="4"/>
      <c r="N67" s="8"/>
      <c r="O67" s="4"/>
      <c r="P67" s="8"/>
      <c r="Q67" s="4"/>
      <c r="R67" s="8"/>
      <c r="S67" s="4"/>
      <c r="T67" s="8"/>
    </row>
    <row r="68" spans="1:20" s="3" customFormat="1" ht="12.75" customHeight="1">
      <c r="A68" s="7" t="s">
        <v>31</v>
      </c>
      <c r="B68" s="8">
        <v>3105</v>
      </c>
      <c r="C68" s="9">
        <f>SUM(D68-B68)/(B68)</f>
        <v>0.13075684380032207</v>
      </c>
      <c r="D68" s="8">
        <v>3511</v>
      </c>
      <c r="E68" s="9">
        <f>SUM(F68-D68)/(D68)</f>
        <v>0.09940187980632298</v>
      </c>
      <c r="F68" s="8">
        <v>3860</v>
      </c>
      <c r="G68" s="9">
        <f>SUM(H68-F68)/(F68)</f>
        <v>0.10284974093264249</v>
      </c>
      <c r="H68" s="8">
        <v>4257</v>
      </c>
      <c r="I68" s="9">
        <f>SUM(J68-H68)/(H68)</f>
        <v>0.09090909090909091</v>
      </c>
      <c r="J68" s="8">
        <v>4644</v>
      </c>
      <c r="K68" s="9">
        <f>SUM(L68-J68)/(J68)</f>
        <v>0.07428940568475452</v>
      </c>
      <c r="L68" s="8">
        <v>4989</v>
      </c>
      <c r="M68" s="9">
        <f>SUM(N68-L68)/(L68)</f>
        <v>0.10362798155943075</v>
      </c>
      <c r="N68" s="8">
        <v>5506</v>
      </c>
      <c r="O68" s="9">
        <f>SUM(P68-N68)/(N68)</f>
        <v>0.08772248456229567</v>
      </c>
      <c r="P68" s="8">
        <v>5989</v>
      </c>
      <c r="Q68" s="9">
        <f>SUM(R68-P68)/(P68)</f>
        <v>0.07747537151444314</v>
      </c>
      <c r="R68" s="8">
        <v>6453</v>
      </c>
      <c r="S68" s="9">
        <f>SUM(T68-R68)/(R68)</f>
        <v>0.07298930729893073</v>
      </c>
      <c r="T68" s="8">
        <v>6924</v>
      </c>
    </row>
    <row r="69" spans="1:20" s="3" customFormat="1" ht="10.5" customHeight="1">
      <c r="A69" s="4"/>
      <c r="B69" s="8"/>
      <c r="C69" s="4"/>
      <c r="D69" s="8"/>
      <c r="E69" s="4"/>
      <c r="F69" s="8"/>
      <c r="G69" s="4"/>
      <c r="H69" s="8"/>
      <c r="I69" s="4"/>
      <c r="J69" s="8"/>
      <c r="K69" s="4"/>
      <c r="L69" s="8"/>
      <c r="M69" s="4"/>
      <c r="N69" s="8"/>
      <c r="O69" s="4"/>
      <c r="P69" s="8"/>
      <c r="Q69" s="4"/>
      <c r="R69" s="8"/>
      <c r="S69" s="4"/>
      <c r="T69" s="8"/>
    </row>
    <row r="70" spans="1:20" s="3" customFormat="1" ht="12.75" customHeight="1">
      <c r="A70" s="7" t="s">
        <v>32</v>
      </c>
      <c r="B70" s="8"/>
      <c r="C70" s="4"/>
      <c r="D70" s="8"/>
      <c r="E70" s="4"/>
      <c r="F70" s="8"/>
      <c r="G70" s="4"/>
      <c r="H70" s="8"/>
      <c r="I70" s="4"/>
      <c r="J70" s="8"/>
      <c r="K70" s="4"/>
      <c r="L70" s="8"/>
      <c r="M70" s="4"/>
      <c r="N70" s="8"/>
      <c r="O70" s="4"/>
      <c r="P70" s="8"/>
      <c r="Q70" s="4"/>
      <c r="R70" s="8"/>
      <c r="S70" s="4"/>
      <c r="T70" s="8"/>
    </row>
    <row r="71" spans="1:20" s="3" customFormat="1" ht="12.75" customHeight="1">
      <c r="A71" s="7" t="s">
        <v>19</v>
      </c>
      <c r="B71" s="8">
        <v>5825</v>
      </c>
      <c r="C71" s="9">
        <f>SUM(D71-B71)/(B71)</f>
        <v>0.06317596566523605</v>
      </c>
      <c r="D71" s="8">
        <v>6193</v>
      </c>
      <c r="E71" s="9">
        <f>SUM(F71-D71)/(D71)</f>
        <v>0.020829969320200228</v>
      </c>
      <c r="F71" s="8">
        <v>6322</v>
      </c>
      <c r="G71" s="9">
        <f>SUM(H71-F71)/(F71)</f>
        <v>0.015659601391964567</v>
      </c>
      <c r="H71" s="8">
        <v>6421</v>
      </c>
      <c r="I71" s="9">
        <f>SUM(J71-H71)/(H71)</f>
        <v>-0.01027877277682604</v>
      </c>
      <c r="J71" s="8">
        <v>6355</v>
      </c>
      <c r="K71" s="9">
        <f>SUM(L71-J71)/(J71)</f>
        <v>0.041699449252557044</v>
      </c>
      <c r="L71" s="8">
        <v>6620</v>
      </c>
      <c r="M71" s="9">
        <f>SUM(N71-L71)/(L71)</f>
        <v>0.03187311178247734</v>
      </c>
      <c r="N71" s="8">
        <v>6831</v>
      </c>
      <c r="O71" s="9">
        <f>SUM(P71-N71)/(N71)</f>
        <v>0.020202020202020204</v>
      </c>
      <c r="P71" s="8">
        <v>6969</v>
      </c>
      <c r="Q71" s="9">
        <f>SUM(R71-P71)/(P71)</f>
        <v>0.03400774860094705</v>
      </c>
      <c r="R71" s="8">
        <v>7206</v>
      </c>
      <c r="S71" s="9">
        <f>SUM(T71-R71)/(R71)</f>
        <v>0.014432417429919511</v>
      </c>
      <c r="T71" s="8">
        <v>7310</v>
      </c>
    </row>
    <row r="72" spans="1:20" s="3" customFormat="1" ht="12.75" customHeight="1">
      <c r="A72" s="7" t="s">
        <v>20</v>
      </c>
      <c r="B72" s="8">
        <v>1254</v>
      </c>
      <c r="C72" s="9">
        <f>SUM(D72-B72)/(B72)</f>
        <v>0.049441786283891544</v>
      </c>
      <c r="D72" s="8">
        <v>1316</v>
      </c>
      <c r="E72" s="9">
        <f>SUM(F72-D72)/(D72)</f>
        <v>0.07522796352583587</v>
      </c>
      <c r="F72" s="8">
        <v>1415</v>
      </c>
      <c r="G72" s="9">
        <f>SUM(H72-F72)/(F72)</f>
        <v>0.05371024734982332</v>
      </c>
      <c r="H72" s="8">
        <v>1491</v>
      </c>
      <c r="I72" s="9">
        <f>SUM(J72-H72)/(H72)</f>
        <v>0.038900067069081154</v>
      </c>
      <c r="J72" s="8">
        <v>1549</v>
      </c>
      <c r="K72" s="9">
        <f>SUM(L72-J72)/(J72)</f>
        <v>-0.006455777921239509</v>
      </c>
      <c r="L72" s="8">
        <v>1539</v>
      </c>
      <c r="M72" s="9">
        <f>SUM(N72-L72)/(L72)</f>
        <v>0.029889538661468484</v>
      </c>
      <c r="N72" s="8">
        <v>1585</v>
      </c>
      <c r="O72" s="9">
        <f>SUM(P72-N72)/(N72)</f>
        <v>0.00694006309148265</v>
      </c>
      <c r="P72" s="8">
        <v>1596</v>
      </c>
      <c r="Q72" s="9">
        <f>SUM(R72-P72)/(P72)</f>
        <v>0.010651629072681704</v>
      </c>
      <c r="R72" s="8">
        <v>1613</v>
      </c>
      <c r="S72" s="9">
        <f>SUM(T72-R72)/(R72)</f>
        <v>-0.006819590824550527</v>
      </c>
      <c r="T72" s="8">
        <v>1602</v>
      </c>
    </row>
    <row r="73" spans="1:20" s="3" customFormat="1" ht="10.5" customHeight="1">
      <c r="A73" s="7"/>
      <c r="B73" s="8"/>
      <c r="C73" s="4"/>
      <c r="D73" s="8"/>
      <c r="E73" s="4"/>
      <c r="F73" s="8"/>
      <c r="G73" s="4"/>
      <c r="H73" s="8"/>
      <c r="I73" s="4"/>
      <c r="J73" s="8"/>
      <c r="K73" s="4"/>
      <c r="L73" s="8"/>
      <c r="M73" s="4"/>
      <c r="N73" s="8"/>
      <c r="O73" s="4"/>
      <c r="P73" s="8"/>
      <c r="Q73" s="4"/>
      <c r="R73" s="8"/>
      <c r="S73" s="4"/>
      <c r="T73" s="8"/>
    </row>
    <row r="74" spans="1:20" s="3" customFormat="1" ht="12.75" customHeight="1">
      <c r="A74" s="7" t="s">
        <v>33</v>
      </c>
      <c r="B74" s="8">
        <v>3611</v>
      </c>
      <c r="C74" s="9">
        <f>SUM(D74-B74)/(B74)</f>
        <v>0.12018831348656882</v>
      </c>
      <c r="D74" s="8">
        <v>4045</v>
      </c>
      <c r="E74" s="9">
        <f>SUM(F74-D74)/(D74)</f>
        <v>0.10358467243510507</v>
      </c>
      <c r="F74" s="8">
        <v>4464</v>
      </c>
      <c r="G74" s="9">
        <f>SUM(H74-F74)/(F74)</f>
        <v>0.08064516129032258</v>
      </c>
      <c r="H74" s="8">
        <v>4824</v>
      </c>
      <c r="I74" s="9">
        <f>SUM(J74-H74)/(H74)</f>
        <v>0.1011608623548922</v>
      </c>
      <c r="J74" s="8">
        <v>5312</v>
      </c>
      <c r="K74" s="9">
        <f>SUM(L74-J74)/(J74)</f>
        <v>0.07435993975903614</v>
      </c>
      <c r="L74" s="8">
        <v>5707</v>
      </c>
      <c r="M74" s="9">
        <f>SUM(N74-L74)/(L74)</f>
        <v>0.07920098125109515</v>
      </c>
      <c r="N74" s="8">
        <v>6159</v>
      </c>
      <c r="O74" s="9">
        <f>SUM(P74-N74)/(N74)</f>
        <v>0.06445851599285599</v>
      </c>
      <c r="P74" s="8">
        <v>6556</v>
      </c>
      <c r="Q74" s="9">
        <f>SUM(R74-P74)/(P74)</f>
        <v>0.06055521659548505</v>
      </c>
      <c r="R74" s="8">
        <v>6953</v>
      </c>
      <c r="S74" s="9">
        <f>SUM(T74-R74)/(R74)</f>
        <v>0.05810441536027614</v>
      </c>
      <c r="T74" s="8">
        <v>7357</v>
      </c>
    </row>
    <row r="75" spans="1:20" s="3" customFormat="1" ht="10.5" customHeight="1">
      <c r="A75" s="4"/>
      <c r="B75" s="8"/>
      <c r="C75" s="4"/>
      <c r="D75" s="8"/>
      <c r="E75" s="4"/>
      <c r="F75" s="8"/>
      <c r="G75" s="4"/>
      <c r="H75" s="8"/>
      <c r="I75" s="4"/>
      <c r="J75" s="8"/>
      <c r="K75" s="4"/>
      <c r="L75" s="8"/>
      <c r="M75" s="4"/>
      <c r="N75" s="8"/>
      <c r="O75" s="4"/>
      <c r="P75" s="8"/>
      <c r="Q75" s="4"/>
      <c r="R75" s="8"/>
      <c r="S75" s="4"/>
      <c r="T75" s="8"/>
    </row>
    <row r="76" spans="1:20" s="3" customFormat="1" ht="12.75" customHeight="1">
      <c r="A76" s="7" t="s">
        <v>34</v>
      </c>
      <c r="B76" s="8">
        <v>9592</v>
      </c>
      <c r="C76" s="9">
        <f>SUM(D76-B76)/(B76)</f>
        <v>0.034403669724770644</v>
      </c>
      <c r="D76" s="8">
        <v>9922</v>
      </c>
      <c r="E76" s="9">
        <f>SUM(F76-D76)/(D76)</f>
        <v>0.05472686958274541</v>
      </c>
      <c r="F76" s="8">
        <v>10465</v>
      </c>
      <c r="G76" s="9">
        <f>SUM(H76-F76)/(F76)</f>
        <v>0.03430482560917344</v>
      </c>
      <c r="H76" s="8">
        <v>10824</v>
      </c>
      <c r="I76" s="9">
        <f>SUM(J76-H76)/(H76)</f>
        <v>0.021526237989652624</v>
      </c>
      <c r="J76" s="8">
        <v>11057</v>
      </c>
      <c r="K76" s="9">
        <f>SUM(L76-J76)/(J76)</f>
        <v>0.021796147237044407</v>
      </c>
      <c r="L76" s="8">
        <v>11298</v>
      </c>
      <c r="M76" s="9">
        <f>SUM(N76-L76)/(L76)</f>
        <v>0.027084439723844927</v>
      </c>
      <c r="N76" s="8">
        <v>11604</v>
      </c>
      <c r="O76" s="9">
        <f>SUM(P76-N76)/(N76)</f>
        <v>0.016976904515684246</v>
      </c>
      <c r="P76" s="8">
        <v>11801</v>
      </c>
      <c r="Q76" s="9">
        <f>SUM(R76-P76)/(P76)</f>
        <v>0.023896279976273197</v>
      </c>
      <c r="R76" s="8">
        <v>12083</v>
      </c>
      <c r="S76" s="9">
        <f>SUM(T76-R76)/(R76)</f>
        <v>0.007696764048663411</v>
      </c>
      <c r="T76" s="8">
        <v>12176</v>
      </c>
    </row>
    <row r="77" spans="1:20" s="3" customFormat="1" ht="10.5" customHeight="1">
      <c r="A77" s="7"/>
      <c r="B77" s="8"/>
      <c r="C77" s="4"/>
      <c r="D77" s="8"/>
      <c r="E77" s="4"/>
      <c r="F77" s="8"/>
      <c r="G77" s="4"/>
      <c r="H77" s="8"/>
      <c r="I77" s="4"/>
      <c r="J77" s="8"/>
      <c r="K77" s="4"/>
      <c r="L77" s="8"/>
      <c r="M77" s="4"/>
      <c r="N77" s="8"/>
      <c r="O77" s="4"/>
      <c r="P77" s="8"/>
      <c r="Q77" s="4"/>
      <c r="R77" s="8"/>
      <c r="S77" s="4"/>
      <c r="T77" s="8"/>
    </row>
    <row r="78" spans="1:20" s="3" customFormat="1" ht="12.75" customHeight="1">
      <c r="A78" s="7" t="s">
        <v>39</v>
      </c>
      <c r="B78" s="8">
        <v>1932</v>
      </c>
      <c r="C78" s="9">
        <f>SUM(D78-B78)/(B78)</f>
        <v>0.2318840579710145</v>
      </c>
      <c r="D78" s="8">
        <v>2380</v>
      </c>
      <c r="E78" s="9">
        <f>SUM(F78-D78)/(D78)</f>
        <v>0.19705882352941176</v>
      </c>
      <c r="F78" s="8">
        <v>2849</v>
      </c>
      <c r="G78" s="9">
        <f>SUM(H78-F78)/(F78)</f>
        <v>0.16848016848016847</v>
      </c>
      <c r="H78" s="8">
        <v>3329</v>
      </c>
      <c r="I78" s="9">
        <f>SUM(J78-H78)/(H78)</f>
        <v>0.1279663562631421</v>
      </c>
      <c r="J78" s="8">
        <v>3755</v>
      </c>
      <c r="K78" s="9">
        <f>SUM(L78-J78)/(J78)</f>
        <v>0.1033288948069241</v>
      </c>
      <c r="L78" s="8">
        <v>4143</v>
      </c>
      <c r="M78" s="9">
        <f>SUM(N78-L78)/(L78)</f>
        <v>0.09775524981897175</v>
      </c>
      <c r="N78" s="8">
        <v>4548</v>
      </c>
      <c r="O78" s="9">
        <f>SUM(P78-N78)/(N78)</f>
        <v>0.09938434476693052</v>
      </c>
      <c r="P78" s="8">
        <v>5000</v>
      </c>
      <c r="Q78" s="9">
        <f>SUM(R78-P78)/(P78)</f>
        <v>0.0862</v>
      </c>
      <c r="R78" s="8">
        <v>5431</v>
      </c>
      <c r="S78" s="9">
        <f>SUM(T78-R78)/(R78)</f>
        <v>0.06481310992450745</v>
      </c>
      <c r="T78" s="8">
        <v>5783</v>
      </c>
    </row>
    <row r="79" spans="1:20" s="3" customFormat="1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3" customFormat="1" ht="12.75" customHeight="1">
      <c r="A80" s="7" t="s">
        <v>35</v>
      </c>
      <c r="B80" s="8">
        <v>14904</v>
      </c>
      <c r="C80" s="9">
        <f>SUM(D80-B80)/(B80)</f>
        <v>0.031937734836285564</v>
      </c>
      <c r="D80" s="8">
        <v>15380</v>
      </c>
      <c r="E80" s="9">
        <f>SUM(F80-D80)/(D80)</f>
        <v>0.04031209362808843</v>
      </c>
      <c r="F80" s="8">
        <v>16000</v>
      </c>
      <c r="G80" s="9">
        <f>SUM(H80-F80)/(F80)</f>
        <v>0.029</v>
      </c>
      <c r="H80" s="8">
        <v>16464</v>
      </c>
      <c r="I80" s="9">
        <f>SUM(J80-H80)/(H80)</f>
        <v>0.034499514091350825</v>
      </c>
      <c r="J80" s="8">
        <v>17032</v>
      </c>
      <c r="K80" s="9">
        <f>SUM(L80-J80)/(J80)</f>
        <v>0.020079849694692342</v>
      </c>
      <c r="L80" s="8">
        <v>17374</v>
      </c>
      <c r="M80" s="9">
        <f>SUM(N80-L80)/(L80)</f>
        <v>0.028030390238287097</v>
      </c>
      <c r="N80" s="8">
        <v>17861</v>
      </c>
      <c r="O80" s="9">
        <f>SUM(P80-N80)/(N80)</f>
        <v>0.02681820726723028</v>
      </c>
      <c r="P80" s="8">
        <v>18340</v>
      </c>
      <c r="Q80" s="9">
        <f>SUM(R80-P80)/(P80)</f>
        <v>0.016739367502726282</v>
      </c>
      <c r="R80" s="8">
        <v>18647</v>
      </c>
      <c r="S80" s="9">
        <f>SUM(T80-R80)/(R80)</f>
        <v>0.014640424733201051</v>
      </c>
      <c r="T80" s="8">
        <v>18920</v>
      </c>
    </row>
    <row r="81" spans="1:20" s="3" customFormat="1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3" customFormat="1" ht="12.75" customHeight="1">
      <c r="A82" s="7" t="s">
        <v>47</v>
      </c>
      <c r="B82" s="11">
        <v>7.37</v>
      </c>
      <c r="C82" s="9">
        <v>0.02</v>
      </c>
      <c r="D82" s="11">
        <v>7.55</v>
      </c>
      <c r="E82" s="9">
        <v>0.01</v>
      </c>
      <c r="F82" s="11">
        <v>7.66</v>
      </c>
      <c r="G82" s="9">
        <v>0.05</v>
      </c>
      <c r="H82" s="11">
        <v>8.04</v>
      </c>
      <c r="I82" s="9">
        <v>0.01</v>
      </c>
      <c r="J82" s="11">
        <v>8.12</v>
      </c>
      <c r="K82" s="9">
        <v>0.02</v>
      </c>
      <c r="L82" s="11">
        <v>8.29</v>
      </c>
      <c r="M82" s="9">
        <v>0.02</v>
      </c>
      <c r="N82" s="11">
        <v>8.35</v>
      </c>
      <c r="O82" s="9">
        <f>SUM(P82-N82)/(N82)</f>
        <v>0.020359281437125742</v>
      </c>
      <c r="P82" s="11">
        <v>8.52</v>
      </c>
      <c r="Q82" s="9">
        <f>SUM(R82-P82)/(P82)</f>
        <v>0.03990610328638496</v>
      </c>
      <c r="R82" s="11">
        <v>8.86</v>
      </c>
      <c r="S82" s="9">
        <f>SUM(T82-R82)/(R82)</f>
        <v>0.006772009029345429</v>
      </c>
      <c r="T82" s="11">
        <v>8.92</v>
      </c>
    </row>
    <row r="83" spans="1:20" s="3" customFormat="1" ht="12.75" customHeight="1">
      <c r="A83" s="7" t="s">
        <v>36</v>
      </c>
      <c r="B83" s="11">
        <f>SUM(1887770/B80)</f>
        <v>126.66196994095544</v>
      </c>
      <c r="C83" s="9">
        <f>SUM(D83-B83)/(B83)</f>
        <v>0.08097379619920606</v>
      </c>
      <c r="D83" s="11">
        <f>SUM(2105803/D80)</f>
        <v>136.91827048114433</v>
      </c>
      <c r="E83" s="9">
        <f>SUM(F83-D83)/(D83)</f>
        <v>0.055653032952275236</v>
      </c>
      <c r="F83" s="11">
        <f>SUM(2312611/F80)</f>
        <v>144.5381875</v>
      </c>
      <c r="G83" s="9">
        <f>SUM(H83-F83)/(F83)</f>
        <v>0.06468705592274203</v>
      </c>
      <c r="H83" s="11">
        <f>SUM(2533611/H80)</f>
        <v>153.88793731778426</v>
      </c>
      <c r="I83" s="9">
        <f>SUM(J83-H83)/(H83)</f>
        <v>0.04403845842424408</v>
      </c>
      <c r="J83" s="11">
        <f>SUM(2736445/J80)</f>
        <v>160.66492484734619</v>
      </c>
      <c r="K83" s="9">
        <f>SUM(L83-J83)/(J83)</f>
        <v>0.04962992501122666</v>
      </c>
      <c r="L83" s="11">
        <f>SUM(2929929/L80)</f>
        <v>168.63871301945434</v>
      </c>
      <c r="M83" s="9">
        <f>SUM(N83-L83)/(L83)</f>
        <v>0.06678791602935195</v>
      </c>
      <c r="N83" s="11">
        <f>SUM(3213225/N80)</f>
        <v>179.90174122389564</v>
      </c>
      <c r="O83" s="9">
        <f>SUM(P83-N83)/(N83)</f>
        <v>0.04746989271514734</v>
      </c>
      <c r="P83" s="11">
        <f>SUM(3456020/P80)</f>
        <v>188.44165757906217</v>
      </c>
      <c r="Q83" s="9">
        <f>SUM(R83-P83)/(P83)</f>
        <v>0.052516264882125505</v>
      </c>
      <c r="R83" s="11">
        <f>SUM(3698407/R80)</f>
        <v>198.337909583311</v>
      </c>
      <c r="S83" s="9">
        <f>SUM(T83-R83)/(R83)</f>
        <v>0.04944546775387262</v>
      </c>
      <c r="T83" s="11">
        <f>SUM(3938100/T80)</f>
        <v>208.1448202959831</v>
      </c>
    </row>
    <row r="84" spans="1:20" s="3" customFormat="1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s="3" customFormat="1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3" customFormat="1" ht="12.75" customHeight="1">
      <c r="A86" s="7" t="s">
        <v>50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3" customFormat="1" ht="12.75" customHeight="1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ht="12.75" customHeight="1">
      <c r="A88" s="2"/>
    </row>
    <row r="89" ht="12.75" customHeight="1">
      <c r="A89" s="12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2">
    <mergeCell ref="A5:J5"/>
    <mergeCell ref="A4:R4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alignWithMargins="0">
    <oddFooter>&amp;C&amp;"Serifa Std 45 Light,Regular"&amp;10© 2013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2013-08-30T13:31:57Z</cp:lastPrinted>
  <dcterms:created xsi:type="dcterms:W3CDTF">1999-08-04T19:48:29Z</dcterms:created>
  <dcterms:modified xsi:type="dcterms:W3CDTF">2013-08-30T13:32:19Z</dcterms:modified>
  <cp:category/>
  <cp:version/>
  <cp:contentType/>
  <cp:contentStatus/>
</cp:coreProperties>
</file>